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Евгения\Рабочий стол\"/>
    </mc:Choice>
  </mc:AlternateContent>
  <bookViews>
    <workbookView xWindow="0" yWindow="0" windowWidth="28800" windowHeight="12435" tabRatio="842" activeTab="6"/>
  </bookViews>
  <sheets>
    <sheet name="Доходы 1 кв 2022 (прил.1)" sheetId="29" r:id="rId1"/>
    <sheet name="Доходы 2019-2020 (прил.1.1)" sheetId="37" state="hidden" r:id="rId2"/>
    <sheet name="гл.адм.(прил.2)" sheetId="39" state="hidden" r:id="rId3"/>
    <sheet name="гл.адм.ист.фин.деф.(прил.3)" sheetId="40" state="hidden" r:id="rId4"/>
    <sheet name="Расходы 1 кв 2022 (прил.2)" sheetId="25" r:id="rId5"/>
    <sheet name="Расходы (4.1 прил.) (2019-2020)" sheetId="38" state="hidden" r:id="rId6"/>
    <sheet name="ист.фин.деф. (прил.4)" sheetId="21" r:id="rId7"/>
    <sheet name="ист.фин.деф. (5.1 прил.)" sheetId="41" state="hidden" r:id="rId8"/>
    <sheet name="Расходы (7.1 прил.)" sheetId="44" state="hidden" r:id="rId9"/>
  </sheets>
  <definedNames>
    <definedName name="_xlnm.Print_Area" localSheetId="2">'гл.адм.(прил.2)'!$A$1:$G$39</definedName>
    <definedName name="_xlnm.Print_Area" localSheetId="3">'гл.адм.ист.фин.деф.(прил.3)'!$A$3:$AL$12</definedName>
    <definedName name="_xlnm.Print_Area" localSheetId="0">'Доходы 1 кв 2022 (прил.1)'!$B$1:$E$117</definedName>
    <definedName name="_xlnm.Print_Area" localSheetId="1">'Доходы 2019-2020 (прил.1.1)'!$B$1:$E$111</definedName>
    <definedName name="_xlnm.Print_Area" localSheetId="7">'ист.фин.деф. (5.1 прил.)'!$A$4:$DM$21</definedName>
    <definedName name="_xlnm.Print_Area" localSheetId="6">'ист.фин.деф. (прил.4)'!$A$4:$DM$20</definedName>
    <definedName name="_xlnm.Print_Area" localSheetId="5">'Расходы (4.1 прил.) (2019-2020)'!$A$1:$H$182</definedName>
    <definedName name="_xlnm.Print_Area" localSheetId="8">'Расходы (7.1 прил.)'!$A$1:$F$47</definedName>
    <definedName name="_xlnm.Print_Area" localSheetId="4">'Расходы 1 кв 2022 (прил.2)'!$A$1:$H$238</definedName>
  </definedNames>
  <calcPr calcId="152511" refMode="R1C1"/>
</workbook>
</file>

<file path=xl/calcChain.xml><?xml version="1.0" encoding="utf-8"?>
<calcChain xmlns="http://schemas.openxmlformats.org/spreadsheetml/2006/main">
  <c r="H219" i="25" l="1"/>
  <c r="H218" i="25" s="1"/>
  <c r="G219" i="25"/>
  <c r="G218" i="25" s="1"/>
  <c r="H236" i="25" l="1"/>
  <c r="H235" i="25" s="1"/>
  <c r="H234" i="25" s="1"/>
  <c r="H233" i="25" s="1"/>
  <c r="H231" i="25"/>
  <c r="H229" i="25"/>
  <c r="H228" i="25" s="1"/>
  <c r="H227" i="25" s="1"/>
  <c r="H225" i="25"/>
  <c r="H224" i="25"/>
  <c r="H222" i="25"/>
  <c r="H221" i="25" s="1"/>
  <c r="H217" i="25" s="1"/>
  <c r="H215" i="25"/>
  <c r="H214" i="25" s="1"/>
  <c r="H212" i="25"/>
  <c r="H211" i="25" s="1"/>
  <c r="H210" i="25" s="1"/>
  <c r="H209" i="25" s="1"/>
  <c r="H203" i="25"/>
  <c r="H202" i="25"/>
  <c r="H200" i="25"/>
  <c r="H198" i="25"/>
  <c r="H197" i="25" s="1"/>
  <c r="H196" i="25" s="1"/>
  <c r="H195" i="25" s="1"/>
  <c r="H193" i="25"/>
  <c r="H191" i="25"/>
  <c r="H189" i="25"/>
  <c r="H187" i="25"/>
  <c r="H183" i="25"/>
  <c r="H181" i="25"/>
  <c r="H179" i="25"/>
  <c r="H176" i="25"/>
  <c r="H174" i="25"/>
  <c r="H172" i="25"/>
  <c r="H170" i="25"/>
  <c r="H165" i="25"/>
  <c r="H162" i="25" s="1"/>
  <c r="H163" i="25"/>
  <c r="H160" i="25"/>
  <c r="H158" i="25"/>
  <c r="H156" i="25"/>
  <c r="H154" i="25"/>
  <c r="H153" i="25"/>
  <c r="H152" i="25" s="1"/>
  <c r="H149" i="25"/>
  <c r="H147" i="25"/>
  <c r="H144" i="25" s="1"/>
  <c r="H145" i="25"/>
  <c r="H142" i="25"/>
  <c r="H141" i="25"/>
  <c r="H140" i="25" s="1"/>
  <c r="H137" i="25"/>
  <c r="H136" i="25"/>
  <c r="H135" i="25" s="1"/>
  <c r="H133" i="25"/>
  <c r="H132" i="25" s="1"/>
  <c r="H131" i="25" s="1"/>
  <c r="H127" i="25"/>
  <c r="H126" i="25" s="1"/>
  <c r="H124" i="25"/>
  <c r="H122" i="25"/>
  <c r="H121" i="25" s="1"/>
  <c r="H118" i="25"/>
  <c r="H117" i="25" s="1"/>
  <c r="H116" i="25" s="1"/>
  <c r="H115" i="25" s="1"/>
  <c r="H113" i="25"/>
  <c r="H112" i="25"/>
  <c r="H111" i="25" s="1"/>
  <c r="H108" i="25"/>
  <c r="H107" i="25" s="1"/>
  <c r="H103" i="25"/>
  <c r="H102" i="25" s="1"/>
  <c r="H100" i="25"/>
  <c r="H99" i="25" s="1"/>
  <c r="H98" i="25" s="1"/>
  <c r="H96" i="25"/>
  <c r="H95" i="25" s="1"/>
  <c r="H93" i="25"/>
  <c r="H92" i="25" s="1"/>
  <c r="H91" i="25" s="1"/>
  <c r="H88" i="25"/>
  <c r="H86" i="25"/>
  <c r="H85" i="25"/>
  <c r="H84" i="25" s="1"/>
  <c r="H83" i="25"/>
  <c r="H79" i="25"/>
  <c r="H78" i="25" s="1"/>
  <c r="H77" i="25" s="1"/>
  <c r="H76" i="25" s="1"/>
  <c r="H74" i="25"/>
  <c r="H72" i="25"/>
  <c r="H70" i="25"/>
  <c r="H68" i="25"/>
  <c r="H67" i="25"/>
  <c r="H65" i="25"/>
  <c r="H64" i="25" s="1"/>
  <c r="H62" i="25"/>
  <c r="H60" i="25"/>
  <c r="H59" i="25" s="1"/>
  <c r="H58" i="25"/>
  <c r="H57" i="25"/>
  <c r="H55" i="25"/>
  <c r="H54" i="25"/>
  <c r="H53" i="25"/>
  <c r="H51" i="25"/>
  <c r="H50" i="25" s="1"/>
  <c r="H45" i="25"/>
  <c r="H44" i="25"/>
  <c r="H43" i="25"/>
  <c r="H41" i="25"/>
  <c r="H40" i="25" s="1"/>
  <c r="H39" i="25" s="1"/>
  <c r="H38" i="25" s="1"/>
  <c r="H36" i="25"/>
  <c r="H35" i="25" s="1"/>
  <c r="H34" i="25" s="1"/>
  <c r="H29" i="25"/>
  <c r="H28" i="25" s="1"/>
  <c r="H26" i="25"/>
  <c r="H25" i="25" s="1"/>
  <c r="H24" i="25" s="1"/>
  <c r="H23" i="25" s="1"/>
  <c r="H20" i="25"/>
  <c r="H19" i="25" s="1"/>
  <c r="H18" i="25" s="1"/>
  <c r="H17" i="25" s="1"/>
  <c r="H16" i="25" s="1"/>
  <c r="H14" i="25"/>
  <c r="H13" i="25" s="1"/>
  <c r="H12" i="25" s="1"/>
  <c r="H130" i="25" l="1"/>
  <c r="H90" i="25"/>
  <c r="H120" i="25"/>
  <c r="H151" i="25"/>
  <c r="H208" i="25"/>
  <c r="H169" i="25"/>
  <c r="H168" i="25" s="1"/>
  <c r="H167" i="25" s="1"/>
  <c r="H106" i="25"/>
  <c r="H105" i="25"/>
  <c r="H82" i="25" s="1"/>
  <c r="H22" i="25"/>
  <c r="H110" i="25"/>
  <c r="H48" i="25"/>
  <c r="H47" i="25" s="1"/>
  <c r="H49" i="25"/>
  <c r="H129" i="25" l="1"/>
  <c r="H11" i="25"/>
  <c r="H9" i="25" s="1"/>
  <c r="H10" i="25" l="1"/>
  <c r="CW20" i="21"/>
  <c r="CW19" i="21" s="1"/>
  <c r="E56" i="29"/>
  <c r="E55" i="29" s="1"/>
  <c r="D56" i="29"/>
  <c r="D55" i="29" s="1"/>
  <c r="E35" i="29"/>
  <c r="E33" i="29"/>
  <c r="E32" i="29" s="1"/>
  <c r="E114" i="29"/>
  <c r="E111" i="29"/>
  <c r="E110" i="29" s="1"/>
  <c r="E106" i="29"/>
  <c r="E103" i="29"/>
  <c r="E98" i="29"/>
  <c r="E94" i="29"/>
  <c r="E93" i="29"/>
  <c r="E90" i="29"/>
  <c r="E87" i="29"/>
  <c r="E84" i="29"/>
  <c r="E83" i="29"/>
  <c r="E79" i="29"/>
  <c r="E76" i="29"/>
  <c r="E75" i="29" s="1"/>
  <c r="E71" i="29"/>
  <c r="E70" i="29"/>
  <c r="E69" i="29" s="1"/>
  <c r="E65" i="29"/>
  <c r="E63" i="29"/>
  <c r="E61" i="29"/>
  <c r="E53" i="29"/>
  <c r="E52" i="29" s="1"/>
  <c r="E51" i="29" s="1"/>
  <c r="E49" i="29"/>
  <c r="E48" i="29" s="1"/>
  <c r="E47" i="29" s="1"/>
  <c r="E45" i="29"/>
  <c r="E44" i="29" s="1"/>
  <c r="E43" i="29"/>
  <c r="E42" i="29" s="1"/>
  <c r="E41" i="29" s="1"/>
  <c r="E38" i="29"/>
  <c r="E37" i="29"/>
  <c r="E30" i="29"/>
  <c r="E27" i="29"/>
  <c r="E25" i="29"/>
  <c r="E24" i="29" s="1"/>
  <c r="E15" i="29"/>
  <c r="E14" i="29" s="1"/>
  <c r="E13" i="29" s="1"/>
  <c r="E11" i="29"/>
  <c r="E10" i="29"/>
  <c r="G153" i="25"/>
  <c r="E60" i="29" l="1"/>
  <c r="CW17" i="21"/>
  <c r="CW18" i="21"/>
  <c r="E74" i="29"/>
  <c r="E82" i="29"/>
  <c r="E29" i="29"/>
  <c r="E40" i="29"/>
  <c r="E21" i="29"/>
  <c r="E20" i="29" s="1"/>
  <c r="E92" i="29"/>
  <c r="E81" i="29" s="1"/>
  <c r="E59" i="29" s="1"/>
  <c r="E58" i="29" s="1"/>
  <c r="G154" i="25"/>
  <c r="D83" i="29"/>
  <c r="D84" i="29"/>
  <c r="D90" i="29"/>
  <c r="E9" i="29" l="1"/>
  <c r="E117" i="29"/>
  <c r="CW16" i="21" s="1"/>
  <c r="CW15" i="21" s="1"/>
  <c r="G30" i="25"/>
  <c r="D103" i="29"/>
  <c r="D93" i="29"/>
  <c r="D94" i="29"/>
  <c r="CW13" i="21" l="1"/>
  <c r="CW12" i="21" s="1"/>
  <c r="CW11" i="21" s="1"/>
  <c r="CW14" i="21"/>
  <c r="D114" i="29"/>
  <c r="D111" i="29"/>
  <c r="D110" i="29" s="1"/>
  <c r="D98" i="29"/>
  <c r="D106" i="29" l="1"/>
  <c r="D11" i="29" l="1"/>
  <c r="D87" i="29"/>
  <c r="D10" i="29"/>
  <c r="G54" i="25"/>
  <c r="G57" i="25"/>
  <c r="G53" i="25"/>
  <c r="G58" i="25"/>
  <c r="G231" i="25"/>
  <c r="G229" i="25"/>
  <c r="G202" i="25"/>
  <c r="G62" i="25"/>
  <c r="G60" i="25"/>
  <c r="G59" i="25" s="1"/>
  <c r="G55" i="25"/>
  <c r="G118" i="25"/>
  <c r="G117" i="25" s="1"/>
  <c r="G116" i="25" s="1"/>
  <c r="G115" i="25" s="1"/>
  <c r="G85" i="25"/>
  <c r="G83" i="25" s="1"/>
  <c r="G88" i="25"/>
  <c r="G86" i="25"/>
  <c r="G172" i="25"/>
  <c r="G170" i="25"/>
  <c r="G174" i="25"/>
  <c r="G176" i="25"/>
  <c r="G212" i="25"/>
  <c r="G84" i="25"/>
  <c r="G29" i="25"/>
  <c r="G28" i="25" s="1"/>
  <c r="G15" i="25"/>
  <c r="D76" i="29"/>
  <c r="D75" i="29" s="1"/>
  <c r="D92" i="29"/>
  <c r="G236" i="25"/>
  <c r="G235" i="25" s="1"/>
  <c r="G234" i="25" s="1"/>
  <c r="D43" i="29"/>
  <c r="D42" i="29" s="1"/>
  <c r="G222" i="25"/>
  <c r="G221" i="25" s="1"/>
  <c r="G217" i="25" s="1"/>
  <c r="G14" i="25"/>
  <c r="G13" i="25" s="1"/>
  <c r="G12" i="25" s="1"/>
  <c r="G100" i="25"/>
  <c r="G99" i="25" s="1"/>
  <c r="G98" i="25" s="1"/>
  <c r="G51" i="25"/>
  <c r="G50" i="25"/>
  <c r="G49" i="25" s="1"/>
  <c r="G26" i="25"/>
  <c r="G25" i="25" s="1"/>
  <c r="G24" i="25" s="1"/>
  <c r="G23" i="25" s="1"/>
  <c r="D63" i="29"/>
  <c r="G200" i="25"/>
  <c r="G198" i="25"/>
  <c r="G136" i="25"/>
  <c r="G135" i="25" s="1"/>
  <c r="G137" i="25"/>
  <c r="G20" i="25"/>
  <c r="G19" i="25"/>
  <c r="G18" i="25" s="1"/>
  <c r="G17" i="25" s="1"/>
  <c r="G16" i="25" s="1"/>
  <c r="G211" i="25"/>
  <c r="G210" i="25" s="1"/>
  <c r="G156" i="25"/>
  <c r="G158" i="25"/>
  <c r="G141" i="25"/>
  <c r="G140" i="25" s="1"/>
  <c r="G142" i="25"/>
  <c r="D82" i="29"/>
  <c r="G203" i="25"/>
  <c r="G108" i="25"/>
  <c r="G107" i="25"/>
  <c r="G193" i="25"/>
  <c r="G79" i="25"/>
  <c r="G78" i="25" s="1"/>
  <c r="G77" i="25" s="1"/>
  <c r="G191" i="25"/>
  <c r="G189" i="25"/>
  <c r="G147" i="25"/>
  <c r="G103" i="25"/>
  <c r="G102" i="25" s="1"/>
  <c r="G163" i="25"/>
  <c r="G181" i="25"/>
  <c r="G165" i="25"/>
  <c r="G70" i="25"/>
  <c r="G72" i="25"/>
  <c r="D79" i="29"/>
  <c r="D22" i="29"/>
  <c r="D61" i="29"/>
  <c r="G225" i="25"/>
  <c r="G224" i="25" s="1"/>
  <c r="G179" i="25"/>
  <c r="D65" i="29"/>
  <c r="G93" i="25"/>
  <c r="G92" i="25" s="1"/>
  <c r="G91" i="25" s="1"/>
  <c r="G187" i="25"/>
  <c r="D71" i="29"/>
  <c r="D70" i="29" s="1"/>
  <c r="D69" i="29" s="1"/>
  <c r="F36" i="44"/>
  <c r="F35" i="44" s="1"/>
  <c r="F34" i="44" s="1"/>
  <c r="F30" i="44"/>
  <c r="F29" i="44" s="1"/>
  <c r="F28" i="44" s="1"/>
  <c r="F24" i="44"/>
  <c r="E30" i="44"/>
  <c r="E29" i="44" s="1"/>
  <c r="E28" i="44" s="1"/>
  <c r="E36" i="44"/>
  <c r="E35" i="44"/>
  <c r="E34" i="44"/>
  <c r="G74" i="25"/>
  <c r="G68" i="25"/>
  <c r="H111" i="38"/>
  <c r="H110" i="38"/>
  <c r="H109" i="38" s="1"/>
  <c r="H108" i="38" s="1"/>
  <c r="F27" i="44" s="1"/>
  <c r="G111" i="38"/>
  <c r="G110" i="38" s="1"/>
  <c r="G109" i="38" s="1"/>
  <c r="G108" i="38" s="1"/>
  <c r="E27" i="44"/>
  <c r="E27" i="37"/>
  <c r="E26" i="37" s="1"/>
  <c r="E24" i="37"/>
  <c r="E23" i="37"/>
  <c r="E22" i="37" s="1"/>
  <c r="E21" i="37" s="1"/>
  <c r="D27" i="37"/>
  <c r="D26" i="37" s="1"/>
  <c r="D24" i="37"/>
  <c r="D23" i="37"/>
  <c r="D25" i="29"/>
  <c r="D24" i="29" s="1"/>
  <c r="D21" i="29" s="1"/>
  <c r="D20" i="29" s="1"/>
  <c r="H22" i="38"/>
  <c r="H21" i="38" s="1"/>
  <c r="H19" i="38"/>
  <c r="H18" i="38"/>
  <c r="H26" i="38"/>
  <c r="H25" i="38" s="1"/>
  <c r="G22" i="38"/>
  <c r="G21" i="38" s="1"/>
  <c r="G19" i="38"/>
  <c r="G18" i="38"/>
  <c r="G17" i="38" s="1"/>
  <c r="G16" i="38" s="1"/>
  <c r="E12" i="44" s="1"/>
  <c r="G26" i="38"/>
  <c r="G25" i="38"/>
  <c r="H34" i="38"/>
  <c r="H33" i="38" s="1"/>
  <c r="H28" i="38" s="1"/>
  <c r="F13" i="44" s="1"/>
  <c r="H31" i="38"/>
  <c r="H30" i="38"/>
  <c r="H29" i="38" s="1"/>
  <c r="H14" i="38"/>
  <c r="H13" i="38" s="1"/>
  <c r="H12" i="38" s="1"/>
  <c r="H41" i="38"/>
  <c r="H40" i="38"/>
  <c r="H39" i="38" s="1"/>
  <c r="F14" i="44" s="1"/>
  <c r="H47" i="38"/>
  <c r="H55" i="38"/>
  <c r="H54" i="38" s="1"/>
  <c r="H58" i="38"/>
  <c r="H62" i="38"/>
  <c r="H57" i="38" s="1"/>
  <c r="H60" i="38"/>
  <c r="H64" i="38"/>
  <c r="H52" i="38"/>
  <c r="H50" i="38"/>
  <c r="H69" i="38"/>
  <c r="H68" i="38"/>
  <c r="H67" i="38" s="1"/>
  <c r="H66" i="38" s="1"/>
  <c r="H75" i="38"/>
  <c r="H73" i="38"/>
  <c r="H88" i="38"/>
  <c r="H87" i="38" s="1"/>
  <c r="H82" i="38"/>
  <c r="H81" i="38"/>
  <c r="H80" i="38"/>
  <c r="H85" i="38"/>
  <c r="H84" i="38"/>
  <c r="H98" i="38"/>
  <c r="H97" i="38"/>
  <c r="H102" i="38"/>
  <c r="H101" i="38"/>
  <c r="H106" i="38"/>
  <c r="H105" i="38"/>
  <c r="H93" i="38"/>
  <c r="H92" i="38"/>
  <c r="H91" i="38"/>
  <c r="H120" i="38"/>
  <c r="H119" i="38" s="1"/>
  <c r="H114" i="38" s="1"/>
  <c r="H113" i="38" s="1"/>
  <c r="H122" i="38"/>
  <c r="H124" i="38"/>
  <c r="H117" i="38"/>
  <c r="H116" i="38" s="1"/>
  <c r="H115" i="38" s="1"/>
  <c r="H136" i="38"/>
  <c r="H134" i="38"/>
  <c r="H133" i="38" s="1"/>
  <c r="H127" i="38" s="1"/>
  <c r="H129" i="38"/>
  <c r="H128" i="38"/>
  <c r="H142" i="38"/>
  <c r="H141" i="38" s="1"/>
  <c r="H140" i="38" s="1"/>
  <c r="H139" i="38" s="1"/>
  <c r="F38" i="44" s="1"/>
  <c r="H145" i="38"/>
  <c r="H147" i="38"/>
  <c r="H144" i="38" s="1"/>
  <c r="H151" i="38"/>
  <c r="H150" i="38" s="1"/>
  <c r="H149" i="38" s="1"/>
  <c r="F39" i="44" s="1"/>
  <c r="H156" i="38"/>
  <c r="H155" i="38" s="1"/>
  <c r="H154" i="38" s="1"/>
  <c r="H162" i="38"/>
  <c r="H161" i="38"/>
  <c r="H160" i="38" s="1"/>
  <c r="H159" i="38" s="1"/>
  <c r="H165" i="38"/>
  <c r="H164" i="38"/>
  <c r="H169" i="38"/>
  <c r="H168" i="38"/>
  <c r="H167" i="38"/>
  <c r="F44" i="44"/>
  <c r="H174" i="38"/>
  <c r="H173" i="38"/>
  <c r="H172" i="38"/>
  <c r="F45" i="44"/>
  <c r="H176" i="38"/>
  <c r="H181" i="38"/>
  <c r="H180" i="38"/>
  <c r="H179" i="38"/>
  <c r="G34" i="38"/>
  <c r="G33" i="38"/>
  <c r="G31" i="38"/>
  <c r="G30" i="38" s="1"/>
  <c r="G29" i="38" s="1"/>
  <c r="G14" i="38"/>
  <c r="G13" i="38" s="1"/>
  <c r="G12" i="38" s="1"/>
  <c r="G41" i="38"/>
  <c r="G40" i="38"/>
  <c r="G39" i="38" s="1"/>
  <c r="E14" i="44" s="1"/>
  <c r="G47" i="38"/>
  <c r="G45" i="38"/>
  <c r="E16" i="44" s="1"/>
  <c r="G55" i="38"/>
  <c r="G54" i="38"/>
  <c r="G58" i="38"/>
  <c r="G57" i="38" s="1"/>
  <c r="G49" i="38" s="1"/>
  <c r="E17" i="44" s="1"/>
  <c r="G62" i="38"/>
  <c r="G60" i="38"/>
  <c r="G64" i="38"/>
  <c r="G52" i="38"/>
  <c r="G69" i="38"/>
  <c r="G68" i="38"/>
  <c r="G67" i="38"/>
  <c r="G75" i="38"/>
  <c r="G73" i="38"/>
  <c r="E21" i="44"/>
  <c r="G88" i="38"/>
  <c r="G87" i="38" s="1"/>
  <c r="G79" i="38" s="1"/>
  <c r="G82" i="38"/>
  <c r="G81" i="38"/>
  <c r="G80" i="38" s="1"/>
  <c r="G85" i="38"/>
  <c r="G84" i="38"/>
  <c r="G98" i="38"/>
  <c r="G102" i="38"/>
  <c r="G101" i="38"/>
  <c r="G100" i="38" s="1"/>
  <c r="E26" i="44" s="1"/>
  <c r="G106" i="38"/>
  <c r="G105" i="38" s="1"/>
  <c r="G93" i="38"/>
  <c r="G92" i="38" s="1"/>
  <c r="G91" i="38" s="1"/>
  <c r="G120" i="38"/>
  <c r="G119" i="38"/>
  <c r="G114" i="38" s="1"/>
  <c r="E32" i="44" s="1"/>
  <c r="G122" i="38"/>
  <c r="G124" i="38"/>
  <c r="G117" i="38"/>
  <c r="G116" i="38" s="1"/>
  <c r="G115" i="38" s="1"/>
  <c r="G136" i="38"/>
  <c r="G134" i="38"/>
  <c r="G133" i="38"/>
  <c r="G129" i="38"/>
  <c r="G128" i="38" s="1"/>
  <c r="G127" i="38" s="1"/>
  <c r="G126" i="38" s="1"/>
  <c r="G142" i="38"/>
  <c r="G141" i="38"/>
  <c r="G140" i="38" s="1"/>
  <c r="G139" i="38" s="1"/>
  <c r="E38" i="44" s="1"/>
  <c r="G145" i="38"/>
  <c r="G144" i="38" s="1"/>
  <c r="G147" i="38"/>
  <c r="G151" i="38"/>
  <c r="G150" i="38"/>
  <c r="G149" i="38" s="1"/>
  <c r="E39" i="44" s="1"/>
  <c r="G156" i="38"/>
  <c r="G155" i="38"/>
  <c r="G154" i="38" s="1"/>
  <c r="G162" i="38"/>
  <c r="G161" i="38"/>
  <c r="G160" i="38" s="1"/>
  <c r="G159" i="38" s="1"/>
  <c r="G158" i="38" s="1"/>
  <c r="G165" i="38"/>
  <c r="G164" i="38"/>
  <c r="G169" i="38"/>
  <c r="G168" i="38" s="1"/>
  <c r="G167" i="38" s="1"/>
  <c r="E44" i="44" s="1"/>
  <c r="G174" i="38"/>
  <c r="G173" i="38" s="1"/>
  <c r="G172" i="38" s="1"/>
  <c r="E45" i="44" s="1"/>
  <c r="G176" i="38"/>
  <c r="G181" i="38"/>
  <c r="G180" i="38" s="1"/>
  <c r="G179" i="38" s="1"/>
  <c r="E47" i="44" s="1"/>
  <c r="E46" i="44" s="1"/>
  <c r="G36" i="25"/>
  <c r="G35" i="25" s="1"/>
  <c r="G34" i="25" s="1"/>
  <c r="G45" i="25"/>
  <c r="G43" i="25" s="1"/>
  <c r="G65" i="25"/>
  <c r="G64" i="25" s="1"/>
  <c r="G41" i="25"/>
  <c r="G40" i="25" s="1"/>
  <c r="G39" i="25" s="1"/>
  <c r="G38" i="25" s="1"/>
  <c r="G96" i="25"/>
  <c r="G95" i="25" s="1"/>
  <c r="G122" i="25"/>
  <c r="G121" i="25"/>
  <c r="G127" i="25"/>
  <c r="G126" i="25" s="1"/>
  <c r="G113" i="25"/>
  <c r="G112" i="25" s="1"/>
  <c r="G111" i="25" s="1"/>
  <c r="G145" i="25"/>
  <c r="G149" i="25"/>
  <c r="G133" i="25"/>
  <c r="G132" i="25" s="1"/>
  <c r="G131" i="25" s="1"/>
  <c r="G215" i="25"/>
  <c r="G214" i="25" s="1"/>
  <c r="D15" i="29"/>
  <c r="D14" i="29" s="1"/>
  <c r="D13" i="29" s="1"/>
  <c r="AR10" i="40"/>
  <c r="AR12" i="40"/>
  <c r="AR11" i="40" s="1"/>
  <c r="H137" i="38"/>
  <c r="H103" i="38"/>
  <c r="H51" i="38"/>
  <c r="G74" i="38"/>
  <c r="G103" i="38"/>
  <c r="G137" i="38"/>
  <c r="E11" i="37"/>
  <c r="E37" i="37"/>
  <c r="E36" i="37"/>
  <c r="E33" i="37"/>
  <c r="E39" i="37"/>
  <c r="E41" i="37"/>
  <c r="E16" i="37"/>
  <c r="E15" i="37"/>
  <c r="E14" i="37" s="1"/>
  <c r="E52" i="37"/>
  <c r="E51" i="37"/>
  <c r="E50" i="37"/>
  <c r="E45" i="37" s="1"/>
  <c r="E44" i="37" s="1"/>
  <c r="E48" i="37"/>
  <c r="E47" i="37" s="1"/>
  <c r="E46" i="37" s="1"/>
  <c r="E56" i="37"/>
  <c r="E55" i="37" s="1"/>
  <c r="E54" i="37" s="1"/>
  <c r="E61" i="37"/>
  <c r="E69" i="37"/>
  <c r="E66" i="37" s="1"/>
  <c r="E73" i="37"/>
  <c r="E72" i="37"/>
  <c r="E71" i="37" s="1"/>
  <c r="E83" i="37"/>
  <c r="E82" i="37"/>
  <c r="E79" i="37"/>
  <c r="E78" i="37" s="1"/>
  <c r="E77" i="37" s="1"/>
  <c r="E76" i="37" s="1"/>
  <c r="E97" i="37"/>
  <c r="E94" i="37" s="1"/>
  <c r="E95" i="37"/>
  <c r="E88" i="37"/>
  <c r="E87" i="37"/>
  <c r="E86" i="37"/>
  <c r="E107" i="37"/>
  <c r="E106" i="37" s="1"/>
  <c r="E105" i="37" s="1"/>
  <c r="E109" i="37"/>
  <c r="E42" i="37"/>
  <c r="E34" i="37"/>
  <c r="E31" i="37"/>
  <c r="E12" i="37"/>
  <c r="D11" i="37"/>
  <c r="D37" i="37"/>
  <c r="D36" i="37"/>
  <c r="D33" i="37"/>
  <c r="D39" i="37"/>
  <c r="D41" i="37"/>
  <c r="D16" i="37"/>
  <c r="D15" i="37"/>
  <c r="D14" i="37" s="1"/>
  <c r="D52" i="37"/>
  <c r="D51" i="37"/>
  <c r="D50" i="37"/>
  <c r="D48" i="37"/>
  <c r="D47" i="37" s="1"/>
  <c r="D46" i="37" s="1"/>
  <c r="D56" i="37"/>
  <c r="D55" i="37" s="1"/>
  <c r="D54" i="37" s="1"/>
  <c r="D12" i="37"/>
  <c r="D31" i="37"/>
  <c r="D34" i="37"/>
  <c r="D42" i="37"/>
  <c r="D61" i="37"/>
  <c r="D69" i="37"/>
  <c r="D66" i="37" s="1"/>
  <c r="D60" i="37" s="1"/>
  <c r="D59" i="37" s="1"/>
  <c r="D58" i="37" s="1"/>
  <c r="D73" i="37"/>
  <c r="D72" i="37"/>
  <c r="D71" i="37" s="1"/>
  <c r="D83" i="37"/>
  <c r="D82" i="37"/>
  <c r="D76" i="37" s="1"/>
  <c r="D79" i="37"/>
  <c r="D78" i="37" s="1"/>
  <c r="D77" i="37" s="1"/>
  <c r="D97" i="37"/>
  <c r="D95" i="37"/>
  <c r="D94" i="37" s="1"/>
  <c r="D93" i="37" s="1"/>
  <c r="D85" i="37" s="1"/>
  <c r="D88" i="37"/>
  <c r="D87" i="37" s="1"/>
  <c r="D86" i="37" s="1"/>
  <c r="D107" i="37"/>
  <c r="D106" i="37" s="1"/>
  <c r="D105" i="37" s="1"/>
  <c r="D109" i="37"/>
  <c r="D45" i="29"/>
  <c r="D44" i="29" s="1"/>
  <c r="G124" i="25"/>
  <c r="D53" i="29"/>
  <c r="D52" i="29" s="1"/>
  <c r="D51" i="29" s="1"/>
  <c r="D33" i="29"/>
  <c r="D35" i="29"/>
  <c r="D37" i="29"/>
  <c r="D49" i="29"/>
  <c r="D48" i="29" s="1"/>
  <c r="D47" i="29" s="1"/>
  <c r="G160" i="25"/>
  <c r="D30" i="29"/>
  <c r="D38" i="29"/>
  <c r="D27" i="29"/>
  <c r="H126" i="38"/>
  <c r="H96" i="38"/>
  <c r="H95" i="38" s="1"/>
  <c r="E93" i="37"/>
  <c r="E85" i="37" s="1"/>
  <c r="F21" i="44"/>
  <c r="D22" i="37"/>
  <c r="D21" i="37" s="1"/>
  <c r="F11" i="44"/>
  <c r="H74" i="38"/>
  <c r="G183" i="25"/>
  <c r="F33" i="44"/>
  <c r="G46" i="38"/>
  <c r="G162" i="25"/>
  <c r="G44" i="25"/>
  <c r="G106" i="25"/>
  <c r="G105" i="25"/>
  <c r="G144" i="25"/>
  <c r="G152" i="25"/>
  <c r="G197" i="25"/>
  <c r="G196" i="25"/>
  <c r="G195" i="25" s="1"/>
  <c r="G67" i="25"/>
  <c r="F19" i="44"/>
  <c r="F18" i="44" s="1"/>
  <c r="G48" i="25"/>
  <c r="G178" i="38"/>
  <c r="H45" i="38"/>
  <c r="F16" i="44" s="1"/>
  <c r="H46" i="38"/>
  <c r="G169" i="25"/>
  <c r="G168" i="25" s="1"/>
  <c r="G167" i="25" s="1"/>
  <c r="G50" i="38"/>
  <c r="G51" i="38"/>
  <c r="E33" i="44" l="1"/>
  <c r="G113" i="38"/>
  <c r="G90" i="25"/>
  <c r="F25" i="44"/>
  <c r="F23" i="44" s="1"/>
  <c r="D45" i="37"/>
  <c r="D44" i="37" s="1"/>
  <c r="E60" i="37"/>
  <c r="E59" i="37" s="1"/>
  <c r="E58" i="37" s="1"/>
  <c r="E22" i="44"/>
  <c r="E20" i="44" s="1"/>
  <c r="G72" i="38"/>
  <c r="G66" i="38"/>
  <c r="E19" i="44"/>
  <c r="E18" i="44" s="1"/>
  <c r="G28" i="38"/>
  <c r="E13" i="44" s="1"/>
  <c r="F43" i="44"/>
  <c r="F42" i="44" s="1"/>
  <c r="H158" i="38"/>
  <c r="H17" i="38"/>
  <c r="H16" i="38" s="1"/>
  <c r="G97" i="38"/>
  <c r="G96" i="38"/>
  <c r="G95" i="38" s="1"/>
  <c r="E10" i="37"/>
  <c r="E9" i="37" s="1"/>
  <c r="E41" i="44"/>
  <c r="E40" i="44" s="1"/>
  <c r="G153" i="38"/>
  <c r="E31" i="44"/>
  <c r="H100" i="38"/>
  <c r="F26" i="44" s="1"/>
  <c r="H49" i="38"/>
  <c r="F17" i="44" s="1"/>
  <c r="E43" i="44"/>
  <c r="E42" i="44" s="1"/>
  <c r="F32" i="44"/>
  <c r="F31" i="44" s="1"/>
  <c r="D10" i="37"/>
  <c r="D9" i="37" s="1"/>
  <c r="D111" i="37" s="1"/>
  <c r="CF17" i="41" s="1"/>
  <c r="CF16" i="41" s="1"/>
  <c r="CF15" i="41" s="1"/>
  <c r="E11" i="44"/>
  <c r="E10" i="44" s="1"/>
  <c r="F47" i="44"/>
  <c r="F46" i="44" s="1"/>
  <c r="H178" i="38"/>
  <c r="H153" i="38"/>
  <c r="F41" i="44"/>
  <c r="F40" i="44" s="1"/>
  <c r="H79" i="38"/>
  <c r="G47" i="25"/>
  <c r="G11" i="25" s="1"/>
  <c r="G151" i="25"/>
  <c r="G228" i="25"/>
  <c r="G227" i="25" s="1"/>
  <c r="G233" i="25"/>
  <c r="G120" i="25"/>
  <c r="G110" i="25" s="1"/>
  <c r="G130" i="25"/>
  <c r="G129" i="25" s="1"/>
  <c r="G82" i="25"/>
  <c r="G209" i="25"/>
  <c r="G208" i="25" s="1"/>
  <c r="G22" i="25"/>
  <c r="D74" i="29"/>
  <c r="D32" i="29"/>
  <c r="D41" i="29"/>
  <c r="D40" i="29" s="1"/>
  <c r="D60" i="29"/>
  <c r="D29" i="29"/>
  <c r="D81" i="29"/>
  <c r="CF14" i="41"/>
  <c r="G76" i="25"/>
  <c r="F12" i="44" l="1"/>
  <c r="F10" i="44" s="1"/>
  <c r="H11" i="38"/>
  <c r="H72" i="38"/>
  <c r="F22" i="44"/>
  <c r="F20" i="44" s="1"/>
  <c r="E111" i="37"/>
  <c r="CW17" i="41" s="1"/>
  <c r="CW16" i="41" s="1"/>
  <c r="G11" i="38"/>
  <c r="G90" i="38"/>
  <c r="E25" i="44"/>
  <c r="E23" i="44" s="1"/>
  <c r="E9" i="44" s="1"/>
  <c r="H90" i="38"/>
  <c r="D59" i="29"/>
  <c r="D58" i="29" s="1"/>
  <c r="D9" i="29"/>
  <c r="G9" i="25"/>
  <c r="CF20" i="21" s="1"/>
  <c r="CF19" i="21" s="1"/>
  <c r="G9" i="38" l="1"/>
  <c r="H9" i="38"/>
  <c r="CW15" i="41"/>
  <c r="CW14" i="41"/>
  <c r="F9" i="44"/>
  <c r="D117" i="29"/>
  <c r="CF16" i="21" s="1"/>
  <c r="CF15" i="21" s="1"/>
  <c r="CF14" i="21" s="1"/>
  <c r="G10" i="25"/>
  <c r="CF17" i="21"/>
  <c r="CF18" i="21"/>
  <c r="CW21" i="41" l="1"/>
  <c r="CW20" i="41" s="1"/>
  <c r="H10" i="38"/>
  <c r="G10" i="38"/>
  <c r="CF21" i="41"/>
  <c r="CF20" i="41" s="1"/>
  <c r="CF13" i="21"/>
  <c r="CF12" i="21" s="1"/>
  <c r="CF11" i="21" s="1"/>
  <c r="CW18" i="41" l="1"/>
  <c r="CW13" i="41" s="1"/>
  <c r="CW12" i="41" s="1"/>
  <c r="CW19" i="41"/>
  <c r="CF18" i="41"/>
  <c r="CF13" i="41" s="1"/>
  <c r="CF12" i="41" s="1"/>
  <c r="CF19" i="41"/>
</calcChain>
</file>

<file path=xl/sharedStrings.xml><?xml version="1.0" encoding="utf-8"?>
<sst xmlns="http://schemas.openxmlformats.org/spreadsheetml/2006/main" count="2427" uniqueCount="606">
  <si>
    <t xml:space="preserve">Распределение бюджетных ассигнований  по разделам, подразделам, целевым статьям (муниципальным программам и непрограммным направлениям деятельности) и группам видов расходов бюджетов в ведомственной структуре расходов на плановый период 2019 - 2020 годов   </t>
  </si>
  <si>
    <t>Иные межбюджетные трансферты на выполнение мероприятий, предусмотренных МП «Развитие административной системы местного самоуправления муниципального района "Заполярный район" на 2017-2022 годы», в том числе:</t>
  </si>
  <si>
    <t>Муниципальная программа "Развитие административной системы местного самоуправления муниципального района "Заполярный район" на 2017-2022 годы"</t>
  </si>
  <si>
    <t>Обеспечение проведения выборов и референдумов</t>
  </si>
  <si>
    <t>Иные межбюджетные трансферты на выполнение мероприятий, предусмотренных МП «Комплексное развитие поселений муниципального района «Заполярный район» на 2017-2022 годы», в том числе:</t>
  </si>
  <si>
    <t>Иные межбюджетные трансферты в рамках подпрограммы 2 "Развитие транспортной инфраструктуры муниципального района "Заполярный район"</t>
  </si>
  <si>
    <t>Подпрограмма 2 "Развитие транспортной инфраструктуры муниципального района "Заполярный район"</t>
  </si>
  <si>
    <t>Муниципальная программа "Комплексное развитие поселений муниципального района "Заполярный район" на 2017-2022 годы"</t>
  </si>
  <si>
    <t xml:space="preserve">Иные межбюджетные трансферты в рамках подпрограммы 5 "Развитие социальной инфраструктуры и создание комфортных условий проживания на территории муниципального района "Заполярный район" </t>
  </si>
  <si>
    <t xml:space="preserve">Подпрограмма 5 "Развитие социальной инфраструктуры и создание комфортных условий проживания на территории муниципального района "Заполярный район" </t>
  </si>
  <si>
    <t xml:space="preserve">Иные межбюджетные трансферты в рамках подпрограммы 6 "Развитие коммунальной инфраструктуры муниципального района "Заполярный район" </t>
  </si>
  <si>
    <t xml:space="preserve">Подпрограмма 6 "Развитие коммунальной инфраструктуры муниципального района "Заполярный район" </t>
  </si>
  <si>
    <t xml:space="preserve">Иные межбюджетные трансферты на выполнение мероприятий, предусмотренных МП «Защита населения и территорий от ЧС, обеспечение пожарной безопасности и безопасности на водных объектах, антитеррористическая защищенность и профилактика правонарушений на территории муниципального района «Заполярный район» на 2014-2020 годы» </t>
  </si>
  <si>
    <t>Иные межбюджетные трансферты в рамках МП "Защита населения и территорий от ЧС, обеспечение пожарной безопасности и безопасности на водных объектах, антитеррористическая защищенность и профилактика правонарушений на территории муниципального района «Заполярный район» на 2014-2020 годы"</t>
  </si>
  <si>
    <t xml:space="preserve">Наименование главного администратора доходов </t>
  </si>
  <si>
    <t>администратора доходов</t>
  </si>
  <si>
    <t>доходов  бюджета поселения</t>
  </si>
  <si>
    <t>Сумма тыс.руб.</t>
  </si>
  <si>
    <t>000 105 01000 00 0000 110</t>
  </si>
  <si>
    <t>Налог, взимаемый в связи с применением упрощенной системы налогообложения</t>
  </si>
  <si>
    <t>000 105 01010 01 0000 110</t>
  </si>
  <si>
    <t>Налог, взимаемый с налогоплательщиков, выбравших в качестве объекта налогообложения доходы</t>
  </si>
  <si>
    <t>000 105 01011 01 0000 110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</si>
  <si>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</si>
  <si>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</si>
  <si>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</si>
  <si>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000 105 01021 01 0000 110</t>
  </si>
  <si>
    <t>182 105 01011 01 0000 110</t>
  </si>
  <si>
    <t>182 105 01021 01 0000 110</t>
  </si>
  <si>
    <t>40.0.00.00000</t>
  </si>
  <si>
    <t>Муниципальная программа  «Поддержка малого и среднего предпринимательства в муниципальном образовании «Пешский сельсовет» Ненецкого автономного округа на 2018-2020 годы»</t>
  </si>
  <si>
    <t>40.0.00.93010</t>
  </si>
  <si>
    <t>Расходы в рамках муниципальной программы  «Поддержка малого и среднего предпринимательства в муниципальном образовании «Пешский сельсовет» Ненецкого автономного округа на 2018-2020 годы»</t>
  </si>
  <si>
    <t>Приложение № 1.1</t>
  </si>
  <si>
    <t>105 01011 01 0000 110</t>
  </si>
  <si>
    <t>Приложение №4.1</t>
  </si>
  <si>
    <t>Приложение №5.1</t>
  </si>
  <si>
    <t xml:space="preserve"> Источники финансирования дефицита местного бюджета на плановый период 2019-2020 годов</t>
  </si>
  <si>
    <t xml:space="preserve">                                                                                                                 от "__" декабря 2017 г. № ___ </t>
  </si>
  <si>
    <t>Приложение №7.1</t>
  </si>
  <si>
    <t xml:space="preserve">Распределение бюджетных ассигнований по разделам и подразделам классификации расходов бюджетов на плановый период 2019 -2020 годов   </t>
  </si>
  <si>
    <t>182</t>
  </si>
  <si>
    <t>Управление Федеральной налоговой службы по Архангельской области и Ненецкому автономному округу</t>
  </si>
  <si>
    <t>101 02010 01 0000 110</t>
  </si>
  <si>
    <t>105 03010 01 0000 110</t>
  </si>
  <si>
    <t>106 01030 10 0000 110</t>
  </si>
  <si>
    <t>106 06033 10 0000 110</t>
  </si>
  <si>
    <t>106 06043 10 0000 110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</si>
  <si>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</si>
  <si>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108 04020 01 4000 110</t>
  </si>
  <si>
    <t>113 02995 10 0000 130</t>
  </si>
  <si>
    <t>117 01050 10 0000 180</t>
  </si>
  <si>
    <t>Субвенции  бюджетам сельских поселений на выполнение передаваемых полномочий субъектов Российской Федерации</t>
  </si>
  <si>
    <t xml:space="preserve">Прочие межбюджетные трансферты, передаваемые бюджетам сельских поселений </t>
  </si>
  <si>
    <t>Код группы, подгруппы, статьи и вида источников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</si>
  <si>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</si>
  <si>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</si>
  <si>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</si>
  <si>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прочих остатков денежных средств бюджетов сельских поселений</t>
  </si>
  <si>
    <t>Иные межбюджетные трансферты в рамках подпрограммы 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</si>
  <si>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32.1.00.89210</t>
  </si>
  <si>
    <t>Сельское хозяйство и рыболовство</t>
  </si>
  <si>
    <t>98.0.00.90030</t>
  </si>
  <si>
    <t>Иные межбюджетные трансферты в рамках подпрограммы 4 "Энергоэффективность и развитие энергетики муниципального района "Заполярный район"</t>
  </si>
  <si>
    <t>32.4.00.00000</t>
  </si>
  <si>
    <t>Подпрограмма 4 "Энергоэффективность и развитие энергетики муниципального района "Заполярный район"</t>
  </si>
  <si>
    <t>32.4.00.89240</t>
  </si>
  <si>
    <t>Доходы от сдачи в аренду имущества, составляющего казну сельских поселений (за исключением земельных участков)</t>
  </si>
  <si>
    <t>Администрация муниципального образования "Пешский сельсовет" Ненецкого автономного округа</t>
  </si>
  <si>
    <t>Налог  на  доходы  физических  лиц   с   доходов, источником которых является налоговый агент,  за  исключением  доходов, в отношении которых исчисление и уплата налога существляется в соответствии со статьями 227, 227.1 и 228 Налогового кодекса Российской Федерации</t>
  </si>
  <si>
    <t>Субвенции   бюджетам сельских поселений  на осуществление  первичного   воинского учета  на  территориях, где отсутствуют военные комиссариаты</t>
  </si>
  <si>
    <t>Субвенции  бюджетам сельских поселений на выполнение передаваемых  полномочий субъектов Российской Федерации, в том числе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</si>
  <si>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</si>
  <si>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91.0.00.00000</t>
  </si>
  <si>
    <t>91.0.00.91010</t>
  </si>
  <si>
    <t>92.0.00.00000</t>
  </si>
  <si>
    <t>92.1.00.00000</t>
  </si>
  <si>
    <t>92.1.00.91010</t>
  </si>
  <si>
    <t>92.2.00.00000</t>
  </si>
  <si>
    <t>92.2.00.91010</t>
  </si>
  <si>
    <t>92.3.00.00000</t>
  </si>
  <si>
    <t>92.3.00.91010</t>
  </si>
  <si>
    <t>93.0.00.00000</t>
  </si>
  <si>
    <t>93.0.00.91010</t>
  </si>
  <si>
    <t>95.0.00.00000</t>
  </si>
  <si>
    <t>95.0.00.79210</t>
  </si>
  <si>
    <t>98.0.00.00000</t>
  </si>
  <si>
    <t>98.0.00.91040</t>
  </si>
  <si>
    <t>98.0.00.91090</t>
  </si>
  <si>
    <t>98.0.00.91110</t>
  </si>
  <si>
    <t>95.0.00.51180</t>
  </si>
  <si>
    <t>33.0.00.00000</t>
  </si>
  <si>
    <t>95.0.00.79230</t>
  </si>
  <si>
    <t>04</t>
  </si>
  <si>
    <t>Другие общегосударственные вопросы</t>
  </si>
  <si>
    <t>Национальная безопасность и правоохранительная деятельность</t>
  </si>
  <si>
    <t>09</t>
  </si>
  <si>
    <t>10</t>
  </si>
  <si>
    <t>Национальная экономика</t>
  </si>
  <si>
    <t>Транспорт</t>
  </si>
  <si>
    <t>08</t>
  </si>
  <si>
    <t>Жилищно-коммунальное хозяйство</t>
  </si>
  <si>
    <t>05</t>
  </si>
  <si>
    <t>07</t>
  </si>
  <si>
    <t>Социальная политика</t>
  </si>
  <si>
    <t>Пенсионное обеспечение</t>
  </si>
  <si>
    <t>11</t>
  </si>
  <si>
    <t>доходы</t>
  </si>
  <si>
    <t>Налоговые доходы</t>
  </si>
  <si>
    <t>Налоги на прибыль</t>
  </si>
  <si>
    <t>Безвозмездные перечисления</t>
  </si>
  <si>
    <t>ВСЕГО ДОХОДОВ:</t>
  </si>
  <si>
    <t>Мобилизационная и вневойсковая подготовка</t>
  </si>
  <si>
    <t>06</t>
  </si>
  <si>
    <t>000 200 00000 00 0000 000</t>
  </si>
  <si>
    <t>000 108 00000 00 0000 000</t>
  </si>
  <si>
    <t>Субсидии бюджетам бюджетной системы Российской Федерации (межбюджетные субсидии)</t>
  </si>
  <si>
    <t>Уплата членских взносов в ассоциацию "Совет муниципальных образований Ненецкого автономного округа"</t>
  </si>
  <si>
    <t>500</t>
  </si>
  <si>
    <t>Благоустройство</t>
  </si>
  <si>
    <t>Обеспечение пожарной безопасности</t>
  </si>
  <si>
    <t xml:space="preserve">Резервные фонды </t>
  </si>
  <si>
    <t>Национальная оборона</t>
  </si>
  <si>
    <t>Осуществление первичного воинского учета на территориях, где отсутствуют военные комиссариаты</t>
  </si>
  <si>
    <t>Дотация  выравнивание уровня бюджетной обеспеченности из областного бюджета</t>
  </si>
  <si>
    <t>Прочие дотации на частичную компенсацию расходов по заработной плате до ставки 2300 руб.</t>
  </si>
  <si>
    <t>310-814</t>
  </si>
  <si>
    <t>ввпап</t>
  </si>
  <si>
    <t>Субвенция бюджетам поселений на социальную поддержку в виде ежемесячной компенсации абонентской платы за пользование квартирным телефоном лицам, постоянно проживающим в сельских поселениях НАО</t>
  </si>
  <si>
    <t>182 106 01030 10 0000 110</t>
  </si>
  <si>
    <t>Субвенция бюджетам поселений  на социальную поддержку специалистов культуры, работающих и постоянно проживающих в сельских поселениях, в виде ежемесячной компенсации расходов по плате за наём, теплоснабжение, электроснабжение занимаемого жилого помещения, а также на приобретение и доставку твердого топлива для отопления жилого помещения</t>
  </si>
  <si>
    <t xml:space="preserve">Прочие  межбюджетные   трансферты,  передаваемые
 бюджетам поселений из районного бюджета
</t>
  </si>
  <si>
    <t>000 202 00000 00 0000 000</t>
  </si>
  <si>
    <t xml:space="preserve"> Государственная     пошлина     за     совершение
 нотариальных действий должностными лицами органов
 местного   самоуправления,   уполномоченными    в
 соответствии с законодательными актами Российской
 Федерации на совершение нотариальных действий
</t>
  </si>
  <si>
    <t>Закупка товаров, работ и услуг для государственных (муниципальных) нужд</t>
  </si>
  <si>
    <t xml:space="preserve"> Налог на имущество физических лиц
</t>
  </si>
  <si>
    <t>Дотации бюджетам сельских поселений на  выравнивание бюджетной обеспеченности из окружного бюджета</t>
  </si>
  <si>
    <t xml:space="preserve">Земельный налог в т.ч.: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</si>
  <si>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</si>
  <si>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590 108 04020 01 0000 110</t>
  </si>
  <si>
    <t>000 100 00000 00 0000 000</t>
  </si>
  <si>
    <t>Налоги на прибыль, доходы</t>
  </si>
  <si>
    <t>000 101 00000 00 0000 000</t>
  </si>
  <si>
    <t xml:space="preserve">000 106 00000 00 0000 000 </t>
  </si>
  <si>
    <t>Налоги на имущество</t>
  </si>
  <si>
    <t>Государственная пошлина</t>
  </si>
  <si>
    <t>Налоговые и неналоговые доходы</t>
  </si>
  <si>
    <t>Безвозмездные поступления</t>
  </si>
  <si>
    <t>Наименование статьи дохода</t>
  </si>
  <si>
    <t>Налог на доходы физических лиц</t>
  </si>
  <si>
    <t>000 101 02000 01 0000 110</t>
  </si>
  <si>
    <t>код главы</t>
  </si>
  <si>
    <t>Образование</t>
  </si>
  <si>
    <t>Физическая культура и спорт</t>
  </si>
  <si>
    <t>Социальное обеспечение населения</t>
  </si>
  <si>
    <t>Другие вопросы в области национальной экономики</t>
  </si>
  <si>
    <t>000 105 03000 01 0000 110</t>
  </si>
  <si>
    <t>000 106 01000 00 0000 110</t>
  </si>
  <si>
    <t>000 106 06000 00 0000 110</t>
  </si>
  <si>
    <t>Субвенции бюджетам на осуществление  первичного воинского учета на территориях, где отсутствуют военные комиссариаты</t>
  </si>
  <si>
    <t>Налог на имущество физических лиц</t>
  </si>
  <si>
    <t>Прочие субсидии</t>
  </si>
  <si>
    <t>Прочие межбюджетные трансферты, передаваемые бюджетам</t>
  </si>
  <si>
    <t>Наименование показателя</t>
  </si>
  <si>
    <t>200</t>
  </si>
  <si>
    <t>Безвозмездные поступления от других бюджетов   бюджетной системы Российской Федерации</t>
  </si>
  <si>
    <t>12</t>
  </si>
  <si>
    <t>300</t>
  </si>
  <si>
    <t>Код бюджетной классификации источников внутреннего финансирования дефицитов бюджета</t>
  </si>
  <si>
    <t>Сумма             тыс.руб.</t>
  </si>
  <si>
    <t>Увеличение остатков средств бюджетов</t>
  </si>
  <si>
    <t>Расходы в рамках муниципальной программы  «Поддержка 
малого и среднего предпринимательства в муниципальном образовании «Пешский сельсовет» Ненецкого автономного округа на 2014-2016 годы»</t>
  </si>
  <si>
    <t>Иные межбюджетные трансферты бюджета поселений в бюджет муниципального района «Заполярный район» на осуществление полномочий по определению поставщиков (подрядчиков, исполнителей) в соответствии с п. 9 ст. 26 Федерального закона от 5 апреля 2013 года №44-ФЗ</t>
  </si>
  <si>
    <t>Совет депутатов муниципального образования</t>
  </si>
  <si>
    <t>000 106 06030 00 0000 110</t>
  </si>
  <si>
    <t>Увеличение прочих остатков  средств бюджетов</t>
  </si>
  <si>
    <t>Увеличение прочих остатков денежных средств бюджетов</t>
  </si>
  <si>
    <t>Уменьшение остатков средств бюджетов</t>
  </si>
  <si>
    <t>Уменьшение прочих остатков  средств бюджетов</t>
  </si>
  <si>
    <t>Уменьшение прочих остатков денежных средств бюджетов</t>
  </si>
  <si>
    <t>13</t>
  </si>
  <si>
    <t>182 101 02010 01 0000 110</t>
  </si>
  <si>
    <t>Межбюджетные трансферты</t>
  </si>
  <si>
    <t>Другие непрограммные расходы</t>
  </si>
  <si>
    <t>182 106 06033 10 0000 110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</si>
  <si>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</si>
  <si>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</si>
  <si>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000 106 06040 00 0000 110</t>
  </si>
  <si>
    <t>Земельный налог с физических лиц</t>
  </si>
  <si>
    <t>182 106 06043 10 0000 110</t>
  </si>
  <si>
    <t>Земельный налог с физических лиц, обладающих земельным участком, расположенным в границах сельских поселений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</si>
  <si>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</si>
  <si>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межбюджетные трансферты бюджета поселений в бюджет муниципального района «Заполярный район» на осуществление Контрольно-счетной палатой муниципального района «Заполярный район» переданных полномочий контрольно-счетного органа муниципального образования «Пешский сельсовет» Ненецкого автономного округа по осуществлению внешнего муниципального финансового контроля на основании заключенного соглашения</t>
  </si>
  <si>
    <t>Проведение мероприятий для детей и молодежи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</si>
  <si>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</si>
  <si>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Источники внутреннего финансирования дефицита бюджетов</t>
  </si>
  <si>
    <t xml:space="preserve"> Налог  на  доходы  физических  лиц   с   доходов,
 облагаемых  по  налоговой  ставке,  установленной
 пунктом   1   статьи   224   Налогового   кодекса
 Российской  Федерации,  за  исключением  доходов,
 полученных          физическими           лицами,
</t>
  </si>
  <si>
    <t>Физическая культура</t>
  </si>
  <si>
    <t>Дорожное хозяйство (дорожные фонды)</t>
  </si>
  <si>
    <t>000 105 00000 00 0000 000</t>
  </si>
  <si>
    <t>Налоги на совокупный доход</t>
  </si>
  <si>
    <t>Единый сельскохозяйственный налог</t>
  </si>
  <si>
    <t>Иные межбюджетные трансферты</t>
  </si>
  <si>
    <t>Функционирование высшего должностного лица субъекта Российской Федерации и  муниципального образования</t>
  </si>
  <si>
    <t>Защита населения и территории от чрезвычайных ситуаций природного и техногенного характера, гражданская оборона</t>
  </si>
  <si>
    <t>Глава муниципального образования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</si>
  <si>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</si>
  <si>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</si>
  <si>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Субвенции местным бюджетам на выполнение передаваемых полномочий субъектов Российской Федерации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</si>
  <si>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</si>
  <si>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000 108 04000 01 0000 110</t>
  </si>
  <si>
    <t>Земельный   налог,    взимаемый    по    ставкам,
установленным  в  соответствии  с  подпунктом   1 пункта 1 статьи 394 Налогового кодекса Российской
Федерации    и     применяемым     к     объектам
налогообложения,   расположенным    в    границах
посел</t>
  </si>
  <si>
    <t>Земельный   налог,    взимаемый    по    ставкам,
установленным  в  соответствии  с  подпунктом   2 пункта 1 статьи 394 Налогового кодекса Российской
Федерации    и     применяемым     к     объектам
 налогообложения,   расположенным    в    границах
 пос</t>
  </si>
  <si>
    <t>Субвенция бюджетам поселений  на социальную поддержку специалистов культуры, работающих и постоянно проживающих в сельских поселениях, в виде ежемесячной компенсации расходов по плате за наём, теплоснабжение, электроснабжение занимаемого жилого помещения,</t>
  </si>
  <si>
    <t>Выполнение переданных государственных полномочий</t>
  </si>
  <si>
    <t>Расходы на содержание органов местного самоуправления и обеспечение их функций</t>
  </si>
  <si>
    <t>Представительный орган муниципального образования</t>
  </si>
  <si>
    <t>Администрация поселения</t>
  </si>
  <si>
    <t>Резервный фонд местной Администрации</t>
  </si>
  <si>
    <t>Резервный фонд</t>
  </si>
  <si>
    <t>Обеспечение первичных мер пожарной безопасности в границах поселения</t>
  </si>
  <si>
    <t>Мероприятия в области физической культуры и спорта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</si>
  <si>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</si>
  <si>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</si>
  <si>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Наименование</t>
  </si>
  <si>
    <t>Раздел</t>
  </si>
  <si>
    <t>подраздел</t>
  </si>
  <si>
    <t>Целевая статья</t>
  </si>
  <si>
    <t>Вид расходов</t>
  </si>
  <si>
    <t>Всего расходов</t>
  </si>
  <si>
    <t>Общегосударственные вопросы</t>
  </si>
  <si>
    <t>01</t>
  </si>
  <si>
    <t>02</t>
  </si>
  <si>
    <t>03</t>
  </si>
  <si>
    <t>Сумма, тыс. руб.</t>
  </si>
  <si>
    <t>Сумма, тыс.руб.</t>
  </si>
  <si>
    <t>182 105 03010 01 0000 110</t>
  </si>
  <si>
    <t>100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</si>
  <si>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</si>
  <si>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Прочие субсидии бюджетам сельских поселений</t>
  </si>
  <si>
    <t>Прочие межбюджетные трансферты, передаваемые бюджетам сельских поселений</t>
  </si>
  <si>
    <t>Уменьшение  прочих остатков денежных средств бюджетов сельских поселений</t>
  </si>
  <si>
    <t>Изменение остатков средств на счетах по учету средств бюджетов</t>
  </si>
  <si>
    <t>Увеличение  прочих остатков денежных средств  бюджетов сельских поселений</t>
  </si>
  <si>
    <t>Государственная пошлина за совершение нотариальных действий должностными лицами органов местного   самоуправления, уполномоченными в соответствии с законодательными актами Российской Федерации на совершение нотариальных действий</t>
  </si>
  <si>
    <t>Дотации бюджетам сельских поселений на выравнивание бюджетной обеспеченности из районного бюджета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</si>
  <si>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</si>
  <si>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 бюджетам сельских поселений на выполнение передаваемых    полномочий субъектов Российской Федерации</t>
  </si>
  <si>
    <t xml:space="preserve"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  </t>
  </si>
  <si>
    <t>Субвенции местным бюджетам на осуществление государственного полномочия Ненецкого автономного округа  по предоставлению единовременной выплаты пенсионерам на капитальный ремонт находящегося в их собственности жилого помещения</t>
  </si>
  <si>
    <t>Иные бюджетные ассигнования</t>
  </si>
  <si>
    <t>800</t>
  </si>
  <si>
    <t>Социальное обеспечение и иные выплаты населению</t>
  </si>
  <si>
    <t>Муниципальная программа  «Поддержка 
малого и среднего предпринимательства в муниципальном образовании «Пешский сельсовет» Ненецкого автономного округа на 2014-2016 годы»</t>
  </si>
  <si>
    <t>Иные межбюджетные трансферты в рамках МП "Защита населения и территорий от ЧС, обеспечение пожарной безопасности и безопасности на водных объектах, антитеррористическая защищенность на территории муниципального района "Заполярный район" на 2014-2020 годы"</t>
  </si>
  <si>
    <t>Код бюджетной классификации Российской Федерации</t>
  </si>
  <si>
    <t>Уплата взносов в Некоммерческую организацию "Фонд содействия реформированию жилищно-коммунального хозяйства Ненецкого автономного округа"</t>
  </si>
  <si>
    <t>31.6.00.89400</t>
  </si>
  <si>
    <t>31.6.00.00000</t>
  </si>
  <si>
    <t>31.0.00.00000</t>
  </si>
  <si>
    <t>Закупка товаров, работ и услуг для обеспечения государственных (муниципальных) нужд</t>
  </si>
  <si>
    <t>32.2.00.89220</t>
  </si>
  <si>
    <t>32.0.00.00000</t>
  </si>
  <si>
    <t>32.2.00.00000</t>
  </si>
  <si>
    <t>Муниципальная программа "Комплексное развитие поселений муниципального района "Заполярный район" на 2017-2019 годы"</t>
  </si>
  <si>
    <t>98.0.00.93100</t>
  </si>
  <si>
    <t>98.0.00.97010</t>
  </si>
  <si>
    <t>Жилищное хозяйство</t>
  </si>
  <si>
    <t>98.0.00.96120</t>
  </si>
  <si>
    <t>Коммунальное хозяйство</t>
  </si>
  <si>
    <t>Муниципальная программа "Поддержка муниципальных образований в сфере обращения с отходами производства и потребления на территории муниципального района "Заполярный район" на 2015-2016 годы"</t>
  </si>
  <si>
    <t xml:space="preserve">Мероприятия в рамках муниципальных программ за счет средств районного бюджета </t>
  </si>
  <si>
    <t xml:space="preserve">Иные межбюджетные трансферты в рамках МП "Поддержка муниципальных образований в сфере обращения с отходами производства и потребления на территории муниципального района "Заполярный район" на 2015-2016 годы" </t>
  </si>
  <si>
    <t>32.5.00.00000</t>
  </si>
  <si>
    <t>32.5.00.89250</t>
  </si>
  <si>
    <t>32.6.00.00000</t>
  </si>
  <si>
    <t>33.0.00.89300</t>
  </si>
  <si>
    <t>98.0.00.92010</t>
  </si>
  <si>
    <t>90.0.00.00000</t>
  </si>
  <si>
    <t>90.0.00.90010</t>
  </si>
  <si>
    <t>590 202 49999 10 0000 151</t>
  </si>
  <si>
    <t>590 202 40014 10 0000 151</t>
  </si>
  <si>
    <t>000 202 40000 00 0000 151</t>
  </si>
  <si>
    <t>590 202 15001 10 0000 151</t>
  </si>
  <si>
    <t>000 202 15001 00 0000 151</t>
  </si>
  <si>
    <t>Дотации на выравнивание бюджетной обеспеченности</t>
  </si>
  <si>
    <t>000 202 10000 00 0000 151</t>
  </si>
  <si>
    <t>Дотации бюджетам бюджетной системы  Российской федерации</t>
  </si>
  <si>
    <t>Субвенции бюджетам бюджетной системы Российской Федерации</t>
  </si>
  <si>
    <t>000 202 20000 00 0000 151</t>
  </si>
  <si>
    <t>000 202 29999 00 0000 151</t>
  </si>
  <si>
    <t>000 202 29999 10 0000 151</t>
  </si>
  <si>
    <t>590 202 29999 10 0000 151</t>
  </si>
  <si>
    <t>000 202 30000 00 0000 151</t>
  </si>
  <si>
    <t>000 202 35118 00 0000 151</t>
  </si>
  <si>
    <t>000 202 35118 10 0000 151</t>
  </si>
  <si>
    <t>590 202 35118 10 0000 151</t>
  </si>
  <si>
    <t>000 202 30024 00 0000 151</t>
  </si>
  <si>
    <t>000 202 30024 10 0000 151</t>
  </si>
  <si>
    <t>590 202 30024 10 0000 151</t>
  </si>
  <si>
    <t>Неналоговые доходы</t>
  </si>
  <si>
    <t>000 111 00000   00 0000 000</t>
  </si>
  <si>
    <t>Доходы от использования имущества, находящегося в госудасртвенной и муниципальной собственности</t>
  </si>
  <si>
    <t>000 111 09000   00 0000 120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</si>
  <si>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</si>
  <si>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000 111 09040   00 0000 120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</si>
  <si>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</si>
  <si>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000 202 40014 10 0000 151</t>
  </si>
  <si>
    <t>000 202 40014 00 0000 151</t>
  </si>
  <si>
    <t>000 202 49999 00 0000 151</t>
  </si>
  <si>
    <t>Межбюджетные трансферты, передаваемые бюджетам
муниципальных образований на осуществление части
полномочий по решению вопросов местного значения в
соответствии с заключенными соглашениями</t>
  </si>
  <si>
    <t>Межбюджетные трансферты, передаваемые бюджетам
сельских поселений из бюджетов муниципальных районов
на осуществление части полномочий по решению вопросов 
местного значения в соответствии с заключенными
соглашениями</t>
  </si>
  <si>
    <t>000 103 00000 00 0000 000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</si>
  <si>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</si>
  <si>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</si>
  <si>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98.0.00.99110</t>
  </si>
  <si>
    <t>98.0.00.99130</t>
  </si>
  <si>
    <t>98.0.00.97020</t>
  </si>
  <si>
    <t>100 103 02000 01 0000 110</t>
  </si>
  <si>
    <t>000 103 02000 01 0000 110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</si>
  <si>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</si>
  <si>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</si>
  <si>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</si>
  <si>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</si>
  <si>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</si>
  <si>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</si>
  <si>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</si>
  <si>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100 103 02260 01 0000 110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</si>
  <si>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</si>
  <si>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000 111 09045 10 0000 120</t>
  </si>
  <si>
    <t>590 111 09045 10 0000 120</t>
  </si>
  <si>
    <t>Подпрограмма 6 "Возмещение части затрат на содержание органов местного самоуправления поселений Ненецкого автономного округа"</t>
  </si>
  <si>
    <t>Иные межбюджетные трансферты в рамках подпрограммы 6 "Возмещение части затрат на содержание органов местного самоуправления поселений Ненецкого автономного округа"</t>
  </si>
  <si>
    <t>Ремонт и содержание автомобильных дорог общего пользования местного значения в границах населенных пунктов муниципального образования за счет средств дорожного фонда</t>
  </si>
  <si>
    <t>Муниципальная программа "Защита населения и территорий от ЧС, обеспечение пожарной безопасности и безопасности на водных объектах, антитеррористическая защищенность на территории муниципального района "Заполярный район" на 2014-2020 годы"</t>
  </si>
  <si>
    <t xml:space="preserve">Подпрограмма 5 "Развитие социальной инфраструктуры и создание комфортных условий проживания в поселениях муниципального района "Заполярный район" </t>
  </si>
  <si>
    <t>32.6.00.89260</t>
  </si>
  <si>
    <t xml:space="preserve">Иные межбюджетные трансферты в рамках подпрограммы 5 "Развитие социальной инфраструктуры и создание комфортных условий проживания в поселениях муниципального района "Заполярный район" </t>
  </si>
  <si>
    <t>98.0.00.79530</t>
  </si>
  <si>
    <t>400</t>
  </si>
  <si>
    <t>Капитальные вложения в объекты государственной (муниципальной) собственности</t>
  </si>
  <si>
    <t>000 202 19999 00 0000 151</t>
  </si>
  <si>
    <t>Прочие дотации</t>
  </si>
  <si>
    <t>000 202 19999 10 0000 151</t>
  </si>
  <si>
    <t>590 202 19999 10 0000 151</t>
  </si>
  <si>
    <t>Прочие дотации бюджетам сельских поселений</t>
  </si>
  <si>
    <t xml:space="preserve">(Приложение № 1) </t>
  </si>
  <si>
    <t>Молодежная политика</t>
  </si>
  <si>
    <t xml:space="preserve">Иные межбюджетные трансферты в рамках подпрограммы 6 "Возмещение части затрат на содержание органов местного самоуправления поселений Ненецкого автономного округа" </t>
  </si>
  <si>
    <t>Прочие доходы от компенсации затрат бюджетов сельских поселений</t>
  </si>
  <si>
    <t>590 113 02995 10 0000 130</t>
  </si>
  <si>
    <t>000 113 02990 00 0000 130</t>
  </si>
  <si>
    <t>Прочие доходы от компенсации затрат государства</t>
  </si>
  <si>
    <t>Доходы от компенсации затрат государства</t>
  </si>
  <si>
    <t>000 113 02000 00 0000 130</t>
  </si>
  <si>
    <t xml:space="preserve">
Доходы от оказания платных услуг (работ) и компенсации затарат государства</t>
  </si>
  <si>
    <t>Доплаты к пенсии муниципальным служащим и лицам, замещавшим муниципальные должности Ненецкого автономного округа</t>
  </si>
  <si>
    <t>98.0.00.94010</t>
  </si>
  <si>
    <t>32.1.00.00000</t>
  </si>
  <si>
    <t>000 113 00000 00 0000 000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</si>
  <si>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</si>
  <si>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98.0.00.S9530</t>
  </si>
  <si>
    <t>Текущий ремонт муниципального жилищного фонда</t>
  </si>
  <si>
    <t>98.0.00.96110</t>
  </si>
  <si>
    <t>Капитальный ремонт муниципального жилищного фонда</t>
  </si>
  <si>
    <t>Другие мероприятия в области жилищного хозяйства</t>
  </si>
  <si>
    <t>98.0.00.96130</t>
  </si>
  <si>
    <t>Иные межбюджетные трансферты на организацию ритуальных услуг</t>
  </si>
  <si>
    <t>Другие вопросы в области жилищно-коммунального хозяйства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</si>
  <si>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</si>
  <si>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Компенсация расходов работодателя на оплату труда лиц, осужденных к исправительным работам</t>
  </si>
  <si>
    <t>Другие вопросы в области социальной политики</t>
  </si>
  <si>
    <t>Субсидии бюджетам муниципальных образований Ненецкого автономного округа на реализацию проектов по поддержке местных инициатив</t>
  </si>
  <si>
    <t>000 111 05075   10 0000 120</t>
  </si>
  <si>
    <t>000 111 05070   00 0000 120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</si>
  <si>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</si>
  <si>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000 111 05000   00 0000 120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</si>
  <si>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</si>
  <si>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98.0.00.75610</t>
  </si>
  <si>
    <t>590 111 05075   10 0000 120</t>
  </si>
  <si>
    <t>Оценка недвижимости, признание прав и регулирование отношений по муниципальной собственности</t>
  </si>
  <si>
    <t>Подпрограмма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</si>
  <si>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98.0.00.89610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</si>
  <si>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</si>
  <si>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Прочие безвозмездные поступления в бюджеты сельских поселений</t>
  </si>
  <si>
    <t>000 207 00000 00 0000 000</t>
  </si>
  <si>
    <t>Прочие безвозмездные поступления</t>
  </si>
  <si>
    <t>000 2 07 05000 10 0000 180</t>
  </si>
  <si>
    <t>000 2 07 05020 10 0000 180</t>
  </si>
  <si>
    <t>590 2 07 05020 10 0000 180</t>
  </si>
  <si>
    <t>000 2 07 05030 10 0000 180</t>
  </si>
  <si>
    <t>98.0.00.S5610</t>
  </si>
  <si>
    <t>Софинансирование за счет средств бюджетов поселений расходных обязательств на реализацию проектов по поддержке местных инициатив</t>
  </si>
  <si>
    <t>590 2 07 05030 10 0000 180</t>
  </si>
  <si>
    <t xml:space="preserve">                                                                                                                  от "__" декабря 2017 г. № ___ </t>
  </si>
  <si>
    <t xml:space="preserve"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</si>
  <si>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</t>
  </si>
  <si>
    <t>Доходы местного бюджета на плановый период 2019 -2020 годов с распределением по группам, подгруппам и статьям классификации доходов</t>
  </si>
  <si>
    <t>2019 год</t>
  </si>
  <si>
    <t>2020 год</t>
  </si>
  <si>
    <t xml:space="preserve">к решению Совета депутатов МО "Карский сельсовет" НАО                                                                           </t>
  </si>
  <si>
    <t xml:space="preserve">от "__" декабря 2018 г. № ___                                                     </t>
  </si>
  <si>
    <t>Субвенции  бюджетам сельских поселений на выполнение передаваемых  полномочий субъектов Российской Федерации, в том числе: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</si>
  <si>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</t>
  </si>
  <si>
    <t>105 03020 01 0000 110</t>
  </si>
  <si>
    <t>Единый сельскохозяйственный налог (за налоговые периоды, истекшие до 1 января 2011 года)</t>
  </si>
  <si>
    <t>480</t>
  </si>
  <si>
    <t>Администрация муниципального образования "Карский сельсовет" Ненецкого автономного округа</t>
  </si>
  <si>
    <t>108 04020 01 0000 110</t>
  </si>
  <si>
    <t>Прочие неналоговые доходы бюджетов сельских поселений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</si>
  <si>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</si>
  <si>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</si>
  <si>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к решению Совета депутатов МО "Карский сельсовет" НАО                                                                                                                                </t>
  </si>
  <si>
    <t xml:space="preserve">                                                              к решению Совета депутатов МО "Карский сельсовет" НАО                                                      </t>
  </si>
  <si>
    <t>Расходы на содержание аппарата представительного органа муниципального образования и обеспечение их функций</t>
  </si>
  <si>
    <t>Резервный фонд местной администрации</t>
  </si>
  <si>
    <t>Организация и содержание мест захоронений на территории поселения</t>
  </si>
  <si>
    <t>98.0.00.96340</t>
  </si>
  <si>
    <t>Вывоз твердых бытовых отходов и твердого мусора</t>
  </si>
  <si>
    <t>98.0.00.96350</t>
  </si>
  <si>
    <t>Прочие мероприятия по благоустройству поселения</t>
  </si>
  <si>
    <t>98.0.00.96360</t>
  </si>
  <si>
    <t xml:space="preserve">                                                              к решению Совета депутатов МО "Карский сельсовет" НАО                                                        </t>
  </si>
  <si>
    <t xml:space="preserve">                                                                                                                    от "__" декабря 2018 г. № ___ </t>
  </si>
  <si>
    <t>480 01 00 00 00 00 0000 000</t>
  </si>
  <si>
    <t>480 01 05 00 00 00 0000 000</t>
  </si>
  <si>
    <t>480 01 05 00 00 00 0000 500</t>
  </si>
  <si>
    <t>480 01 05 02 00 00 0000 500</t>
  </si>
  <si>
    <t>480 01 05 02 01 00 0000 510</t>
  </si>
  <si>
    <t>480 01 05 02 01 10 0000 510</t>
  </si>
  <si>
    <t>480 01 05 00 00 00 0000 600</t>
  </si>
  <si>
    <t>480 01 05 02 00 00 0000 600</t>
  </si>
  <si>
    <t>480 01 05 02 01 00 0000 610</t>
  </si>
  <si>
    <t>480 01 05 02 01 10 0000 610</t>
  </si>
  <si>
    <t>4800 01 05 00 00 00 0000 600</t>
  </si>
  <si>
    <t xml:space="preserve">Приложение 1 </t>
  </si>
  <si>
    <t>Приложение 2</t>
  </si>
  <si>
    <t>Приложение 3</t>
  </si>
  <si>
    <t>Подпрограмма 6 "Возмещение части затрат органов местного самоуправления поселений Ненецкого автономного округа"</t>
  </si>
  <si>
    <t>000 202 10000 00 0000 150</t>
  </si>
  <si>
    <t>000 202 15001 00 0000 150</t>
  </si>
  <si>
    <t>000 202 19999 00 0000 150</t>
  </si>
  <si>
    <t>000 202 30000 00 0000 150</t>
  </si>
  <si>
    <t>000 202 30024 00 0000 150</t>
  </si>
  <si>
    <t>000 202 40000 00 0000 150</t>
  </si>
  <si>
    <t>000 202 40014 00 0000 150</t>
  </si>
  <si>
    <t>000 202 40014 10 0000 150</t>
  </si>
  <si>
    <t>000 202 49999 00 0000 150</t>
  </si>
  <si>
    <t xml:space="preserve"> 202 15001 10 0000 150</t>
  </si>
  <si>
    <t xml:space="preserve"> 202 19999 10 0000 150</t>
  </si>
  <si>
    <t xml:space="preserve"> 202 29999 10 0000 150</t>
  </si>
  <si>
    <t>202 30024 10 0000 150</t>
  </si>
  <si>
    <t xml:space="preserve"> 202 35118 10 0000 150</t>
  </si>
  <si>
    <t>202 40014 10 0000 150</t>
  </si>
  <si>
    <t>202 49999 10 0000 150</t>
  </si>
  <si>
    <t>2 07 05030 10 0000 150</t>
  </si>
  <si>
    <t>208 05000 10 0000 150</t>
  </si>
  <si>
    <t>2 18 60010 10 0000 150</t>
  </si>
  <si>
    <t>2 19 60010 10 0000 150</t>
  </si>
  <si>
    <t xml:space="preserve">Земельный налог  </t>
  </si>
  <si>
    <t xml:space="preserve">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</si>
  <si>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Дотации бюджетам бюджетной системы  Российской Федерации</t>
  </si>
  <si>
    <t>117 05050 10 0000 180</t>
  </si>
  <si>
    <t>Муниципальная программа "Строительство (приобретение) и проведение мероприятий по капитальному и текущему ремонту жилых помещений муниципального района "Заполярный район" на 2020 - 2030 годы"</t>
  </si>
  <si>
    <t>98.0.00.96330</t>
  </si>
  <si>
    <t>Озеленение</t>
  </si>
  <si>
    <t>35.0.00.00000</t>
  </si>
  <si>
    <t>36.0.00.00000</t>
  </si>
  <si>
    <t>36.0.00.89260</t>
  </si>
  <si>
    <t>Муниципальная программа "Развитие коммунальной инфраструктуры муниципального района "Заполярный район" на 2020-2030 годы"</t>
  </si>
  <si>
    <t>Невыясненные поступления, зачисляемые в бюджеты сельских поселений</t>
  </si>
  <si>
    <t>Обеспечение первичных мер пожарной безопасности в границах населенных пунктов поселения</t>
  </si>
  <si>
    <t>Иные межбюджетные трансферты в рамках Муниципальной программы "Строительство (приобретение) и проведение мероприятий по капитальному и текущему ремонту жилых помещений муниципального района "Заполярный район" на 2020 - 2030 годы"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</si>
  <si>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</si>
  <si>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116 07010 10 0000 140</t>
  </si>
  <si>
    <t>Субсидии местным бюджетам на реализацию проекта по поддержке местных инициатив</t>
  </si>
  <si>
    <t>98.0.00.79690</t>
  </si>
  <si>
    <t>Софинансирование расходных обязательств на реализацию проекта по поддержке местных инициатив</t>
  </si>
  <si>
    <t>98.0.00.S9690</t>
  </si>
  <si>
    <t>Расходы, связанные с награждением Почетной грамотой муниципального образования</t>
  </si>
  <si>
    <t>98.0.00.91200</t>
  </si>
  <si>
    <t>Дотации бюджетам сельских поселений на  выравнивание бюджетной обеспеченности из бюджета субъекта Российской Федерации</t>
  </si>
  <si>
    <t xml:space="preserve"> 202 16001 10 0000 150</t>
  </si>
  <si>
    <t>000 202 35118 00 0000 150</t>
  </si>
  <si>
    <t xml:space="preserve">(Приложение № 2) </t>
  </si>
  <si>
    <t>Муниципальная программа "Безопасность на территории муниципального района "Заполярный район" на 2019-2030 годы"</t>
  </si>
  <si>
    <t>000 202 16001 00 0000 150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</si>
  <si>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</si>
  <si>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</si>
  <si>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98.0.00.91130</t>
  </si>
  <si>
    <t>Проведение праздничных мероприятий</t>
  </si>
  <si>
    <t>2 07 05020 10 0000 150</t>
  </si>
  <si>
    <t xml:space="preserve">                                                             к решению Совета депутатов МО "Карский сельсовет" НАО                                              </t>
  </si>
  <si>
    <t>Перечень и коды главных администраторов доходов местного бюджета и закрепляемые за ними виды (подвиды) доходов местного бюджета на 2021 год</t>
  </si>
  <si>
    <t>Перечень и коды главных администраторов источников финансирования дефицита местного бюджета на 2021 год</t>
  </si>
  <si>
    <t>Доходы от использования имущества, находящегося в государственной и муниципальной собственности</t>
  </si>
  <si>
    <t>000 111 05020   00 0000 120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</si>
  <si>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</si>
  <si>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</si>
  <si>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Муниципальная программа "Развитие транспортной инфраструктуры муниципального района "Заполярный район" на 2021-2030 годы"</t>
  </si>
  <si>
    <t xml:space="preserve"> 111 05025 10 0000 120</t>
  </si>
  <si>
    <t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на 2021-2030 годы"</t>
  </si>
  <si>
    <t>Муниципальная программа "Развитие административной системы местного самоуправления муниципального района "Заполярный район" на 2017-2025 годы"</t>
  </si>
  <si>
    <t>31.6.00.89220</t>
  </si>
  <si>
    <t>32.0.00.89230</t>
  </si>
  <si>
    <t>33.0.00.89240</t>
  </si>
  <si>
    <t>39.0.00.00000</t>
  </si>
  <si>
    <t>39.0.00.89290</t>
  </si>
  <si>
    <t>98.0.00.89140</t>
  </si>
  <si>
    <t>Иные межбюджетные трансферты в рамках муниципальной программы "Безопасность на территории муниципального района "Заполярный район" на 2019-2030 годы"</t>
  </si>
  <si>
    <t>Иные межбюджетные трансферты в рамках муниципальной программы "Развитие коммунальной инфраструктуры муниципального района "Заполярный район" на 2020-2030 годы"</t>
  </si>
  <si>
    <t xml:space="preserve">Иные межбюджетные трансферты в рамках муниципальной программы "Развитие социальной инфраструктуры и создание комфортных условий проживания на территории муниципального района "Заполярный район" на 2021-2030 годы" </t>
  </si>
  <si>
    <t>Иные межбюджетные трансферты в рамках муниципальной программы "Развитие транспортной инфраструктуры муниципального района "Заполярный район" на 2021-2030 годы"</t>
  </si>
  <si>
    <t>Содержание и ремонт тротуаров</t>
  </si>
  <si>
    <t>98.0.00.96320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</si>
  <si>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</si>
  <si>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35.0.00.89250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</si>
  <si>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</si>
  <si>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</si>
  <si>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14</t>
  </si>
  <si>
    <t>Другие вопросы в области национальной безопасности и правоохранительной деятельности</t>
  </si>
  <si>
    <t>от "28" декабря 2020 г. № 156</t>
  </si>
  <si>
    <t xml:space="preserve">                                                                                                                       от "28" декабря 2020 г. № 156   </t>
  </si>
  <si>
    <t>202 45550 10 0000 150</t>
  </si>
  <si>
    <t>Межбюджетные трансферты, передаваемые бюджетам сельских поселений за достижение показателей деятельности органов исполнительной власти субъектов Российской Федерации</t>
  </si>
  <si>
    <t>Организация обучения неработающего населения в области гражданской обороны и защиты от чрезвычайных ситуаций</t>
  </si>
  <si>
    <t>Предупреждение и ликвидация последствий ЧС в границах поселений муниципальных образований</t>
  </si>
  <si>
    <t>Обустройство контейнерных площадок для установки контейнеров ТКО и приобретение контейнеров</t>
  </si>
  <si>
    <t>Благоустройство территорий поселений</t>
  </si>
  <si>
    <t>Уличное освещение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</si>
  <si>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или в постоянном (бессрочном) пользовании муниципальных образований, предназначенных под складирование отходов</t>
  </si>
  <si>
    <t>Расходы на оплату коммунальных услуг и приобретение твердого топлива</t>
  </si>
  <si>
    <t>Расходы на выплату пенсий за выслугу лет лицам, замещавшим выборные должности и должности муниципальной службы</t>
  </si>
  <si>
    <t>98.0.00.99140</t>
  </si>
  <si>
    <t xml:space="preserve">Содержание площадок накопления твердых коммунальных отходов (включая площадки для накопления твердых коммунальных отходов в поселениях, где установлены контейнеры для сбора твердых коммунальных отходов) в муниципальных образованиях </t>
  </si>
  <si>
    <t>Расходы, связанные с организацией и проведением выборов депутатов представительных органов местного самоуправления и глав местных администраций</t>
  </si>
  <si>
    <t>Иные межбюджетные трансферты на поддержку мер по обеспечению сбалансированности бюджетов поселений</t>
  </si>
  <si>
    <t>Глава Сельского поселения</t>
  </si>
  <si>
    <t>Представительный орган Сельского поселения</t>
  </si>
  <si>
    <t>Аппарат представительного органа Сельского поселения</t>
  </si>
  <si>
    <t xml:space="preserve">Администрация Сельского поселения </t>
  </si>
  <si>
    <t>Устройство покрытия участка проезда в районе от дома № 14 по ул. Набережная до перехода через р. Шарок д. Андег Сельского поселения "Андегский сельсовет" ЗР НАО</t>
  </si>
  <si>
    <t>Устройство покрытия участка проезда в районе ул. Лесная в д. Андег Сельского поселения "Андегский сельсовет" ЗР НАО</t>
  </si>
  <si>
    <t>Поддержание в постоянной готовности местной автоматизированной системы централизованного оповещения гражданской обороны муниципального района "Заполярный район" в муниципальных образованиях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</si>
  <si>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</si>
  <si>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Содержание мест причаливания речного транспорта в поселениях Заполярного района</t>
  </si>
  <si>
    <t>Обозначение и содержание снегоходных маршрутов</t>
  </si>
  <si>
    <t>Иные межбюджетные трансферты в рамках муниципальной программы "Управление муниципальным имуществом муниципального района "Заполярный район" на 2022-2030 годы"</t>
  </si>
  <si>
    <t xml:space="preserve">Капитальный и текущий ремонт муниципального имущества, разработка проектной документации </t>
  </si>
  <si>
    <t>Ремонт здания гаража в д. Андег Сельского поселения "Андегский сельсовет" ЗР НАО</t>
  </si>
  <si>
    <t>Выполнение работ по гидравлической промывке, испытаний на плотность и прочность системы отопления потребителя тепловой энергии</t>
  </si>
  <si>
    <t>Организация ритуальных услуг</t>
  </si>
  <si>
    <t>Иные межбюджетные трансферты в рамках непрограммных расходов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</si>
  <si>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 муниципальной программы "Развитие административной системы местного самоуправления муниципального района "Заполярный район" на 2017-2025 годы"</t>
  </si>
  <si>
    <t>330 108 04020 01 0000 110</t>
  </si>
  <si>
    <t>330 111 05025   10 0000 120</t>
  </si>
  <si>
    <t>330 111 09045 10 0000 120</t>
  </si>
  <si>
    <t>330 202 15001 10 0000 150</t>
  </si>
  <si>
    <t>330 202 16001 10 0000 150</t>
  </si>
  <si>
    <t>330 202 19999 10 0000 150</t>
  </si>
  <si>
    <t>330 202 29999 10 0000 150</t>
  </si>
  <si>
    <t>330 202 30024 10 0000 150</t>
  </si>
  <si>
    <t>330 202 35118 10 0000 150</t>
  </si>
  <si>
    <t>330 202 40014 10 0000 150</t>
  </si>
  <si>
    <t>330 202 49999 10 0000 150</t>
  </si>
  <si>
    <t>(тыс. руб.)</t>
  </si>
  <si>
    <t>Администрация Сельского поселения "Андегский сельсовет" Заполярного района Ненецкого автономного округа</t>
  </si>
  <si>
    <t>Иные межбюджетные трансферты в рамках МП "Безопасность на территории муниципального района "Заполярный район" на 2019-2030 годы"</t>
  </si>
  <si>
    <t>42.0.00.00000</t>
  </si>
  <si>
    <t>42.0.00.89210</t>
  </si>
  <si>
    <t>Муниципальная программа "Управление муниципальным имуществом муниципального района "Заполярный район" на 2022-2030 годы"</t>
  </si>
  <si>
    <t>Содержание мест захоронения участников Великой Отечественной войны, ветеранов боевых действий, участников локальных войн и вооружённых конфликтов</t>
  </si>
  <si>
    <t xml:space="preserve">Снос (демонтаж) жилого дома </t>
  </si>
  <si>
    <t>Снос (демонтаж) жилого дома</t>
  </si>
  <si>
    <t xml:space="preserve">Устройство деревянных тротуаров </t>
  </si>
  <si>
    <t xml:space="preserve">Приобретение дома </t>
  </si>
  <si>
    <t xml:space="preserve">Капитальный ремонт жилого дома </t>
  </si>
  <si>
    <t>Резервный фонд Администрации Сельского поселения «Андегский сельсовет» ЗР НАО</t>
  </si>
  <si>
    <t>Иные межбюджетные трансферты бюджету муниципального района из бюджета поселения на исполнение полномочий контрольно-счетного органа Сельского поселения «Андегский сельсовет» ЗР НАО по осуществлению внешнего муниципального финансового контроля</t>
  </si>
  <si>
    <t xml:space="preserve">, помещений </t>
  </si>
  <si>
    <t>000 202 29999 10 0000 150</t>
  </si>
  <si>
    <t>000 202 29999 00 0000 150</t>
  </si>
  <si>
    <t>000 202 20000 00 0000 150</t>
  </si>
  <si>
    <t>330 113 02995 10 0000 130</t>
  </si>
  <si>
    <t>Субвенции бюджетам сельских поселений на осуществление первичного воинского учёта органами местного самоуправления поселений, муниципальных и городских округов</t>
  </si>
  <si>
    <t xml:space="preserve">к постановлению Администрации Сельского поселения "Андегский сельсовет" ЗР НАО                                                                           </t>
  </si>
  <si>
    <t>Уточненный план на 2022 год</t>
  </si>
  <si>
    <t>Исполнено за первый квартал 2022 года</t>
  </si>
  <si>
    <t>000 117 00000 00 0000 000</t>
  </si>
  <si>
    <t>000 117 01000 00 0000 180</t>
  </si>
  <si>
    <t>000 117 01050 10 0000 180</t>
  </si>
  <si>
    <t xml:space="preserve">Невыясненные поступления, зачисляемые в бюджеты сельских поселений </t>
  </si>
  <si>
    <t>Невыясненные поступления</t>
  </si>
  <si>
    <t>Прочие неналоговые доходы</t>
  </si>
  <si>
    <t xml:space="preserve">к постановлению Администрации Сельского поселения "Андегский сельсовет" ЗР НАО                                                        </t>
  </si>
  <si>
    <t>Исполнение местного бюджета по расходам по разделам, подразделам, целевым статьям и группам видов расходов классификации расходов бюджетов за первый квартал 2022 года</t>
  </si>
  <si>
    <t>ВСЕГО РАСХОДОВ</t>
  </si>
  <si>
    <t xml:space="preserve"> Источники финансирования дефицита местного бюджета за первый квартал 2022 год</t>
  </si>
  <si>
    <t xml:space="preserve">                                           к постановлению Администрации Сельского поселения "Андегский сельсовет" ЗР НАО                     </t>
  </si>
  <si>
    <t>Субвенции бюджетам на осуществление первичного воинского учёта органами местного самоуправления поселений, муниципальных и городских округов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</si>
  <si>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вооружённых конфликтов</t>
  </si>
  <si>
    <t>Осуществление первичного воинского учета органами местного самоуправления поселений, муниципальных и городских округов</t>
  </si>
  <si>
    <t>Исполнение местного бюджета по доходам по кодам классификации доходов бюджетов за первый квартал 2022 года</t>
  </si>
  <si>
    <t xml:space="preserve">от "14" 02 2022 г. № 23а                   </t>
  </si>
  <si>
    <t xml:space="preserve">от "14" 05 2022 г. № 23а  </t>
  </si>
  <si>
    <t xml:space="preserve">от "14" 05 2022 г. № 23а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</si>
</sst>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sz val="10"/>
      <color indexed="8"/>
      <name val="Arial Cyr"/>
      <charset val="204"/>
    </font>
    <font>
      <i/>
      <sz val="10"/>
      <name val="Arial Cyr"/>
      <charset val="204"/>
    </font>
    <font>
      <sz val="8"/>
      <color indexed="8"/>
      <name val="Arial Cyr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10"/>
      <name val="Arial Cyr"/>
      <charset val="204"/>
    </font>
    <font>
      <sz val="10"/>
      <color indexed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i/>
      <sz val="10"/>
      <color indexed="10"/>
      <name val="Arial Cyr"/>
      <charset val="204"/>
    </font>
    <font>
      <b/>
      <sz val="8"/>
      <name val="Times New Roman"/>
      <family val="1"/>
      <charset val="204"/>
    </font>
    <font>
      <b/>
      <sz val="8"/>
      <color indexed="10"/>
      <name val="Arial Cyr"/>
      <charset val="204"/>
    </font>
    <font>
      <sz val="10"/>
      <color indexed="10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8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8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7"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/>
    </xf>
    <xf numFmtId="0" fontId="14" fillId="0" borderId="0" xfId="0" applyFont="1" applyFill="1" applyAlignment="1">
      <alignment horizontal="right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49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49" fontId="0" fillId="2" borderId="0" xfId="0" applyNumberFormat="1" applyFill="1"/>
    <xf numFmtId="49" fontId="0" fillId="2" borderId="0" xfId="0" applyNumberFormat="1" applyFill="1" applyAlignment="1">
      <alignment horizontal="center"/>
    </xf>
    <xf numFmtId="0" fontId="0" fillId="2" borderId="0" xfId="0" applyFill="1" applyAlignment="1"/>
    <xf numFmtId="164" fontId="5" fillId="2" borderId="0" xfId="0" applyNumberFormat="1" applyFont="1" applyFill="1"/>
    <xf numFmtId="164" fontId="7" fillId="2" borderId="0" xfId="0" applyNumberFormat="1" applyFont="1" applyFill="1"/>
    <xf numFmtId="0" fontId="10" fillId="0" borderId="0" xfId="1" applyFont="1"/>
    <xf numFmtId="0" fontId="10" fillId="0" borderId="0" xfId="1" applyNumberFormat="1" applyFont="1" applyAlignment="1">
      <alignment shrinkToFit="1"/>
    </xf>
    <xf numFmtId="0" fontId="10" fillId="0" borderId="0" xfId="1" applyFont="1" applyAlignment="1">
      <alignment horizontal="right"/>
    </xf>
    <xf numFmtId="0" fontId="11" fillId="0" borderId="0" xfId="1" applyFont="1"/>
    <xf numFmtId="0" fontId="9" fillId="0" borderId="0" xfId="1" applyFont="1"/>
    <xf numFmtId="0" fontId="3" fillId="0" borderId="0" xfId="0" applyFont="1" applyFill="1"/>
    <xf numFmtId="0" fontId="2" fillId="0" borderId="0" xfId="0" applyFont="1" applyFill="1"/>
    <xf numFmtId="0" fontId="12" fillId="0" borderId="1" xfId="0" applyFont="1" applyFill="1" applyBorder="1" applyAlignment="1">
      <alignment wrapText="1"/>
    </xf>
    <xf numFmtId="0" fontId="2" fillId="0" borderId="0" xfId="0" applyFont="1" applyFill="1" applyBorder="1"/>
    <xf numFmtId="0" fontId="7" fillId="0" borderId="0" xfId="0" applyFont="1" applyFill="1"/>
    <xf numFmtId="164" fontId="3" fillId="0" borderId="0" xfId="0" applyNumberFormat="1" applyFont="1" applyFill="1"/>
    <xf numFmtId="164" fontId="2" fillId="0" borderId="0" xfId="0" applyNumberFormat="1" applyFont="1" applyFill="1"/>
    <xf numFmtId="0" fontId="1" fillId="0" borderId="0" xfId="0" applyFont="1" applyFill="1" applyAlignment="1">
      <alignment horizontal="center"/>
    </xf>
    <xf numFmtId="0" fontId="12" fillId="0" borderId="0" xfId="1" applyFont="1" applyBorder="1" applyAlignment="1">
      <alignment horizontal="right"/>
    </xf>
    <xf numFmtId="0" fontId="14" fillId="2" borderId="0" xfId="0" applyFont="1" applyFill="1" applyAlignment="1">
      <alignment horizontal="right" wrapText="1"/>
    </xf>
    <xf numFmtId="164" fontId="12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wrapText="1"/>
    </xf>
    <xf numFmtId="0" fontId="12" fillId="0" borderId="1" xfId="2" applyFont="1" applyFill="1" applyBorder="1" applyAlignment="1">
      <alignment horizontal="left" wrapText="1"/>
    </xf>
    <xf numFmtId="0" fontId="12" fillId="0" borderId="1" xfId="2" applyFont="1" applyFill="1" applyBorder="1" applyAlignment="1">
      <alignment horizontal="left" vertical="center" wrapText="1"/>
    </xf>
    <xf numFmtId="164" fontId="19" fillId="0" borderId="1" xfId="0" applyNumberFormat="1" applyFont="1" applyFill="1" applyBorder="1"/>
    <xf numFmtId="164" fontId="12" fillId="0" borderId="1" xfId="0" applyNumberFormat="1" applyFont="1" applyFill="1" applyBorder="1"/>
    <xf numFmtId="0" fontId="19" fillId="0" borderId="1" xfId="0" applyFont="1" applyFill="1" applyBorder="1" applyAlignment="1">
      <alignment wrapText="1"/>
    </xf>
    <xf numFmtId="0" fontId="24" fillId="0" borderId="1" xfId="0" applyFont="1" applyFill="1" applyBorder="1" applyAlignment="1">
      <alignment horizontal="center" wrapText="1"/>
    </xf>
    <xf numFmtId="49" fontId="24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2" applyFont="1" applyFill="1" applyBorder="1" applyAlignment="1">
      <alignment horizontal="left" vertical="center" wrapText="1"/>
    </xf>
    <xf numFmtId="0" fontId="19" fillId="0" borderId="1" xfId="0" applyFont="1" applyFill="1" applyBorder="1"/>
    <xf numFmtId="0" fontId="12" fillId="0" borderId="1" xfId="0" applyFont="1" applyFill="1" applyBorder="1"/>
    <xf numFmtId="0" fontId="15" fillId="0" borderId="0" xfId="0" applyFont="1" applyFill="1"/>
    <xf numFmtId="0" fontId="20" fillId="0" borderId="0" xfId="0" applyFont="1" applyFill="1" applyAlignment="1">
      <alignment horizontal="right" wrapText="1"/>
    </xf>
    <xf numFmtId="0" fontId="0" fillId="0" borderId="0" xfId="0" applyFill="1" applyAlignment="1">
      <alignment horizontal="right"/>
    </xf>
    <xf numFmtId="0" fontId="2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5" fillId="0" borderId="0" xfId="0" applyFont="1" applyFill="1" applyAlignment="1">
      <alignment horizontal="left" wrapText="1"/>
    </xf>
    <xf numFmtId="49" fontId="15" fillId="0" borderId="0" xfId="0" applyNumberFormat="1" applyFont="1" applyFill="1"/>
    <xf numFmtId="49" fontId="15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wrapText="1"/>
    </xf>
    <xf numFmtId="0" fontId="16" fillId="0" borderId="3" xfId="0" applyFont="1" applyFill="1" applyBorder="1" applyAlignment="1">
      <alignment horizontal="left" wrapText="1"/>
    </xf>
    <xf numFmtId="0" fontId="16" fillId="0" borderId="4" xfId="0" applyFont="1" applyFill="1" applyBorder="1" applyAlignment="1">
      <alignment horizontal="left" wrapText="1"/>
    </xf>
    <xf numFmtId="0" fontId="16" fillId="0" borderId="5" xfId="0" applyFont="1" applyFill="1" applyBorder="1" applyAlignment="1">
      <alignment horizontal="left" wrapText="1"/>
    </xf>
    <xf numFmtId="0" fontId="16" fillId="0" borderId="6" xfId="0" applyFont="1" applyFill="1" applyBorder="1" applyAlignment="1">
      <alignment horizontal="left" wrapText="1"/>
    </xf>
    <xf numFmtId="0" fontId="23" fillId="0" borderId="5" xfId="0" applyFont="1" applyFill="1" applyBorder="1" applyAlignment="1">
      <alignment horizontal="left" wrapText="1"/>
    </xf>
    <xf numFmtId="0" fontId="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 wrapText="1"/>
    </xf>
    <xf numFmtId="0" fontId="16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Alignment="1">
      <alignment horizontal="center"/>
    </xf>
    <xf numFmtId="0" fontId="16" fillId="0" borderId="7" xfId="0" applyFont="1" applyFill="1" applyBorder="1" applyAlignment="1">
      <alignment horizontal="left" wrapText="1"/>
    </xf>
    <xf numFmtId="0" fontId="15" fillId="0" borderId="5" xfId="0" applyFont="1" applyFill="1" applyBorder="1" applyAlignment="1">
      <alignment horizontal="left" wrapText="1"/>
    </xf>
    <xf numFmtId="0" fontId="15" fillId="0" borderId="6" xfId="0" applyFont="1" applyFill="1" applyBorder="1" applyAlignment="1">
      <alignment horizontal="left" wrapText="1"/>
    </xf>
    <xf numFmtId="0" fontId="16" fillId="0" borderId="6" xfId="0" applyFont="1" applyFill="1" applyBorder="1" applyAlignment="1">
      <alignment horizontal="left" vertical="center" wrapText="1"/>
    </xf>
    <xf numFmtId="49" fontId="17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25" fillId="0" borderId="0" xfId="0" applyFont="1" applyFill="1"/>
    <xf numFmtId="49" fontId="14" fillId="0" borderId="0" xfId="0" applyNumberFormat="1" applyFont="1" applyFill="1" applyAlignment="1">
      <alignment horizontal="right" wrapText="1"/>
    </xf>
    <xf numFmtId="0" fontId="0" fillId="0" borderId="0" xfId="0" applyFill="1" applyAlignment="1"/>
    <xf numFmtId="0" fontId="0" fillId="0" borderId="0" xfId="0" applyFill="1" applyAlignment="1">
      <alignment horizontal="center" wrapText="1"/>
    </xf>
    <xf numFmtId="0" fontId="1" fillId="0" borderId="0" xfId="0" applyFont="1" applyFill="1"/>
    <xf numFmtId="49" fontId="12" fillId="0" borderId="1" xfId="0" applyNumberFormat="1" applyFont="1" applyFill="1" applyBorder="1" applyAlignment="1">
      <alignment horizontal="center" vertical="center" textRotation="90"/>
    </xf>
    <xf numFmtId="164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wrapText="1"/>
    </xf>
    <xf numFmtId="49" fontId="13" fillId="0" borderId="1" xfId="0" applyNumberFormat="1" applyFont="1" applyFill="1" applyBorder="1"/>
    <xf numFmtId="2" fontId="0" fillId="2" borderId="0" xfId="0" applyNumberFormat="1" applyFill="1" applyAlignment="1">
      <alignment horizontal="center"/>
    </xf>
    <xf numFmtId="0" fontId="2" fillId="3" borderId="0" xfId="0" applyFont="1" applyFill="1"/>
    <xf numFmtId="0" fontId="2" fillId="4" borderId="0" xfId="0" applyFont="1" applyFill="1"/>
    <xf numFmtId="0" fontId="16" fillId="0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5" borderId="0" xfId="0" applyFont="1" applyFill="1"/>
    <xf numFmtId="0" fontId="3" fillId="5" borderId="0" xfId="0" applyFont="1" applyFill="1"/>
    <xf numFmtId="0" fontId="3" fillId="6" borderId="0" xfId="0" applyFont="1" applyFill="1"/>
    <xf numFmtId="0" fontId="3" fillId="5" borderId="0" xfId="0" applyFont="1" applyFill="1" applyAlignment="1">
      <alignment wrapText="1"/>
    </xf>
    <xf numFmtId="0" fontId="10" fillId="0" borderId="0" xfId="1" applyFont="1" applyBorder="1" applyAlignment="1">
      <alignment horizontal="right"/>
    </xf>
    <xf numFmtId="0" fontId="12" fillId="0" borderId="1" xfId="1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49" fontId="26" fillId="0" borderId="1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horizontal="left" wrapText="1"/>
    </xf>
    <xf numFmtId="164" fontId="26" fillId="0" borderId="1" xfId="0" applyNumberFormat="1" applyFont="1" applyFill="1" applyBorder="1" applyAlignment="1">
      <alignment horizontal="center"/>
    </xf>
    <xf numFmtId="0" fontId="26" fillId="0" borderId="1" xfId="2" applyFont="1" applyFill="1" applyBorder="1" applyAlignment="1">
      <alignment horizontal="left" vertical="center" wrapText="1"/>
    </xf>
    <xf numFmtId="49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left" wrapText="1"/>
    </xf>
    <xf numFmtId="0" fontId="11" fillId="0" borderId="0" xfId="0" applyFont="1" applyBorder="1"/>
    <xf numFmtId="0" fontId="0" fillId="2" borderId="0" xfId="0" applyFill="1" applyAlignment="1">
      <alignment horizontal="right" shrinkToFit="1"/>
    </xf>
    <xf numFmtId="0" fontId="27" fillId="0" borderId="0" xfId="1" applyFont="1" applyBorder="1" applyAlignment="1">
      <alignment horizontal="center" wrapText="1"/>
    </xf>
    <xf numFmtId="0" fontId="12" fillId="0" borderId="1" xfId="1" applyFont="1" applyBorder="1" applyAlignment="1">
      <alignment horizontal="center" vertical="center"/>
    </xf>
    <xf numFmtId="0" fontId="11" fillId="0" borderId="0" xfId="1" applyFont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7" fillId="0" borderId="0" xfId="0" applyFont="1" applyFill="1"/>
    <xf numFmtId="49" fontId="17" fillId="0" borderId="0" xfId="0" applyNumberFormat="1" applyFont="1" applyFill="1"/>
    <xf numFmtId="2" fontId="17" fillId="0" borderId="0" xfId="0" applyNumberFormat="1" applyFont="1" applyFill="1" applyAlignment="1">
      <alignment horizontal="center"/>
    </xf>
    <xf numFmtId="164" fontId="17" fillId="0" borderId="0" xfId="0" applyNumberFormat="1" applyFont="1" applyFill="1"/>
    <xf numFmtId="0" fontId="2" fillId="0" borderId="0" xfId="0" applyFont="1" applyFill="1" applyAlignment="1">
      <alignment wrapText="1"/>
    </xf>
    <xf numFmtId="49" fontId="2" fillId="0" borderId="0" xfId="0" applyNumberFormat="1" applyFont="1" applyFill="1"/>
    <xf numFmtId="164" fontId="12" fillId="0" borderId="8" xfId="0" applyNumberFormat="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wrapText="1"/>
    </xf>
    <xf numFmtId="0" fontId="35" fillId="0" borderId="1" xfId="0" applyFont="1" applyFill="1" applyBorder="1" applyAlignment="1">
      <alignment horizontal="center" wrapText="1"/>
    </xf>
    <xf numFmtId="49" fontId="14" fillId="2" borderId="0" xfId="0" applyNumberFormat="1" applyFont="1" applyFill="1" applyAlignment="1">
      <alignment horizontal="right"/>
    </xf>
    <xf numFmtId="0" fontId="37" fillId="2" borderId="0" xfId="0" applyFont="1" applyFill="1"/>
    <xf numFmtId="0" fontId="38" fillId="2" borderId="0" xfId="0" applyFont="1" applyFill="1" applyAlignment="1">
      <alignment horizontal="right"/>
    </xf>
    <xf numFmtId="0" fontId="38" fillId="0" borderId="0" xfId="0" applyFont="1" applyBorder="1"/>
    <xf numFmtId="0" fontId="38" fillId="0" borderId="9" xfId="0" applyFont="1" applyBorder="1" applyAlignment="1">
      <alignment horizontal="center"/>
    </xf>
    <xf numFmtId="0" fontId="38" fillId="0" borderId="0" xfId="0" applyFont="1"/>
    <xf numFmtId="0" fontId="38" fillId="0" borderId="0" xfId="0" applyFont="1" applyAlignment="1">
      <alignment wrapText="1"/>
    </xf>
    <xf numFmtId="49" fontId="39" fillId="0" borderId="1" xfId="0" applyNumberFormat="1" applyFont="1" applyBorder="1" applyAlignment="1">
      <alignment horizontal="center"/>
    </xf>
    <xf numFmtId="49" fontId="38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wrapText="1"/>
    </xf>
    <xf numFmtId="0" fontId="12" fillId="0" borderId="10" xfId="0" applyFont="1" applyFill="1" applyBorder="1" applyAlignment="1">
      <alignment horizontal="left" wrapText="1"/>
    </xf>
    <xf numFmtId="0" fontId="12" fillId="0" borderId="10" xfId="0" applyFont="1" applyBorder="1" applyAlignment="1">
      <alignment wrapText="1"/>
    </xf>
    <xf numFmtId="0" fontId="12" fillId="0" borderId="1" xfId="0" applyFont="1" applyFill="1" applyBorder="1" applyAlignment="1">
      <alignment horizontal="center"/>
    </xf>
    <xf numFmtId="0" fontId="12" fillId="0" borderId="2" xfId="2" applyFont="1" applyFill="1" applyBorder="1" applyAlignment="1">
      <alignment horizontal="left" wrapText="1"/>
    </xf>
    <xf numFmtId="0" fontId="29" fillId="0" borderId="1" xfId="0" applyFont="1" applyFill="1" applyBorder="1" applyAlignment="1">
      <alignment horizontal="left" wrapText="1"/>
    </xf>
    <xf numFmtId="0" fontId="0" fillId="0" borderId="0" xfId="0" applyFont="1" applyFill="1" applyAlignment="1"/>
    <xf numFmtId="0" fontId="0" fillId="0" borderId="0" xfId="0" applyFont="1" applyFill="1"/>
    <xf numFmtId="165" fontId="2" fillId="0" borderId="0" xfId="0" applyNumberFormat="1" applyFont="1" applyFill="1"/>
    <xf numFmtId="0" fontId="2" fillId="0" borderId="0" xfId="0" applyFont="1" applyFill="1" applyAlignment="1">
      <alignment horizontal="left"/>
    </xf>
    <xf numFmtId="0" fontId="40" fillId="2" borderId="0" xfId="0" applyFont="1" applyFill="1" applyAlignment="1">
      <alignment horizontal="right" shrinkToFit="1"/>
    </xf>
    <xf numFmtId="0" fontId="12" fillId="0" borderId="11" xfId="0" applyFont="1" applyFill="1" applyBorder="1" applyAlignment="1">
      <alignment wrapText="1"/>
    </xf>
    <xf numFmtId="49" fontId="12" fillId="0" borderId="1" xfId="0" applyNumberFormat="1" applyFont="1" applyFill="1" applyBorder="1" applyAlignment="1">
      <alignment horizontal="left"/>
    </xf>
    <xf numFmtId="49" fontId="39" fillId="0" borderId="1" xfId="0" applyNumberFormat="1" applyFont="1" applyFill="1" applyBorder="1" applyAlignment="1">
      <alignment horizontal="left"/>
    </xf>
    <xf numFmtId="0" fontId="12" fillId="0" borderId="0" xfId="0" applyFont="1" applyFill="1" applyAlignment="1">
      <alignment horizontal="right" wrapText="1"/>
    </xf>
    <xf numFmtId="0" fontId="12" fillId="0" borderId="0" xfId="0" applyFont="1" applyFill="1" applyAlignment="1">
      <alignment horizontal="right"/>
    </xf>
    <xf numFmtId="0" fontId="12" fillId="0" borderId="0" xfId="0" applyFont="1" applyFill="1" applyAlignment="1">
      <alignment horizontal="center" wrapText="1"/>
    </xf>
    <xf numFmtId="165" fontId="19" fillId="0" borderId="1" xfId="0" applyNumberFormat="1" applyFont="1" applyFill="1" applyBorder="1" applyAlignment="1">
      <alignment horizontal="right"/>
    </xf>
    <xf numFmtId="165" fontId="12" fillId="0" borderId="1" xfId="0" applyNumberFormat="1" applyFont="1" applyFill="1" applyBorder="1" applyAlignment="1">
      <alignment horizontal="right"/>
    </xf>
    <xf numFmtId="165" fontId="39" fillId="0" borderId="1" xfId="0" applyNumberFormat="1" applyFont="1" applyFill="1" applyBorder="1" applyAlignment="1">
      <alignment horizontal="right"/>
    </xf>
    <xf numFmtId="0" fontId="39" fillId="0" borderId="1" xfId="0" applyFont="1" applyFill="1" applyBorder="1" applyAlignment="1">
      <alignment wrapText="1"/>
    </xf>
    <xf numFmtId="165" fontId="12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center"/>
    </xf>
    <xf numFmtId="49" fontId="12" fillId="0" borderId="0" xfId="0" applyNumberFormat="1" applyFont="1" applyFill="1"/>
    <xf numFmtId="0" fontId="12" fillId="0" borderId="0" xfId="0" applyFont="1" applyFill="1" applyAlignment="1">
      <alignment wrapText="1"/>
    </xf>
    <xf numFmtId="49" fontId="12" fillId="0" borderId="0" xfId="0" applyNumberFormat="1" applyFont="1" applyFill="1" applyAlignment="1">
      <alignment horizontal="right"/>
    </xf>
    <xf numFmtId="0" fontId="19" fillId="0" borderId="0" xfId="0" applyFont="1" applyFill="1" applyAlignment="1">
      <alignment wrapText="1"/>
    </xf>
    <xf numFmtId="0" fontId="12" fillId="0" borderId="5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left" wrapText="1"/>
    </xf>
    <xf numFmtId="0" fontId="29" fillId="0" borderId="5" xfId="0" applyFont="1" applyFill="1" applyBorder="1" applyAlignment="1">
      <alignment horizontal="left" wrapText="1"/>
    </xf>
    <xf numFmtId="0" fontId="2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left" wrapText="1"/>
    </xf>
    <xf numFmtId="165" fontId="12" fillId="0" borderId="0" xfId="0" applyNumberFormat="1" applyFont="1" applyFill="1" applyAlignment="1">
      <alignment horizontal="center"/>
    </xf>
    <xf numFmtId="0" fontId="12" fillId="0" borderId="7" xfId="0" applyFont="1" applyFill="1" applyBorder="1" applyAlignment="1">
      <alignment horizontal="left" wrapText="1"/>
    </xf>
    <xf numFmtId="0" fontId="12" fillId="0" borderId="0" xfId="0" applyFont="1" applyFill="1" applyAlignment="1">
      <alignment horizontal="left" wrapText="1"/>
    </xf>
    <xf numFmtId="49" fontId="12" fillId="0" borderId="0" xfId="0" applyNumberFormat="1" applyFont="1" applyFill="1" applyAlignment="1">
      <alignment horizontal="center"/>
    </xf>
    <xf numFmtId="165" fontId="12" fillId="0" borderId="0" xfId="0" applyNumberFormat="1" applyFont="1" applyFill="1" applyAlignment="1">
      <alignment horizontal="right"/>
    </xf>
    <xf numFmtId="0" fontId="12" fillId="0" borderId="0" xfId="0" applyFont="1" applyFill="1"/>
    <xf numFmtId="0" fontId="19" fillId="0" borderId="5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left" wrapText="1"/>
    </xf>
    <xf numFmtId="0" fontId="3" fillId="0" borderId="0" xfId="0" applyFont="1" applyFill="1" applyAlignment="1">
      <alignment wrapText="1"/>
    </xf>
    <xf numFmtId="0" fontId="39" fillId="0" borderId="0" xfId="0" applyFont="1" applyFill="1" applyAlignment="1">
      <alignment wrapText="1"/>
    </xf>
    <xf numFmtId="49" fontId="19" fillId="0" borderId="5" xfId="0" applyNumberFormat="1" applyFont="1" applyFill="1" applyBorder="1" applyAlignment="1" applyProtection="1">
      <alignment wrapText="1"/>
      <protection locked="0"/>
    </xf>
    <xf numFmtId="49" fontId="12" fillId="0" borderId="5" xfId="0" applyNumberFormat="1" applyFont="1" applyFill="1" applyBorder="1" applyAlignment="1" applyProtection="1">
      <alignment wrapText="1"/>
      <protection locked="0"/>
    </xf>
    <xf numFmtId="0" fontId="12" fillId="0" borderId="5" xfId="0" applyNumberFormat="1" applyFont="1" applyFill="1" applyBorder="1" applyAlignment="1" applyProtection="1">
      <alignment wrapText="1"/>
      <protection locked="0"/>
    </xf>
    <xf numFmtId="49" fontId="12" fillId="0" borderId="0" xfId="0" applyNumberFormat="1" applyFont="1" applyFill="1" applyAlignment="1">
      <alignment horizontal="right" wrapText="1"/>
    </xf>
    <xf numFmtId="0" fontId="19" fillId="0" borderId="1" xfId="0" applyFont="1" applyFill="1" applyBorder="1" applyAlignment="1">
      <alignment horizontal="center" wrapText="1"/>
    </xf>
    <xf numFmtId="49" fontId="19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0" fontId="39" fillId="0" borderId="1" xfId="0" applyFont="1" applyFill="1" applyBorder="1" applyAlignment="1">
      <alignment horizontal="center" wrapText="1"/>
    </xf>
    <xf numFmtId="49" fontId="39" fillId="0" borderId="1" xfId="0" applyNumberFormat="1" applyFont="1" applyFill="1" applyBorder="1" applyAlignment="1">
      <alignment horizontal="center"/>
    </xf>
    <xf numFmtId="0" fontId="39" fillId="0" borderId="1" xfId="0" applyFont="1" applyFill="1" applyBorder="1" applyAlignment="1">
      <alignment horizontal="left" wrapText="1"/>
    </xf>
    <xf numFmtId="0" fontId="12" fillId="0" borderId="11" xfId="0" applyFont="1" applyFill="1" applyBorder="1" applyAlignment="1">
      <alignment horizontal="center" wrapText="1"/>
    </xf>
    <xf numFmtId="49" fontId="12" fillId="0" borderId="11" xfId="0" applyNumberFormat="1" applyFont="1" applyFill="1" applyBorder="1" applyAlignment="1">
      <alignment horizontal="center"/>
    </xf>
    <xf numFmtId="0" fontId="30" fillId="0" borderId="1" xfId="0" applyFont="1" applyFill="1" applyBorder="1" applyAlignment="1">
      <alignment wrapText="1"/>
    </xf>
    <xf numFmtId="0" fontId="30" fillId="0" borderId="1" xfId="0" applyFont="1" applyFill="1" applyBorder="1" applyAlignment="1">
      <alignment horizontal="center" wrapText="1"/>
    </xf>
    <xf numFmtId="49" fontId="30" fillId="0" borderId="1" xfId="0" applyNumberFormat="1" applyFont="1" applyFill="1" applyBorder="1" applyAlignment="1">
      <alignment horizontal="center"/>
    </xf>
    <xf numFmtId="0" fontId="31" fillId="0" borderId="0" xfId="0" applyFont="1" applyFill="1"/>
    <xf numFmtId="49" fontId="12" fillId="0" borderId="0" xfId="0" applyNumberFormat="1" applyFont="1" applyFill="1" applyAlignment="1">
      <alignment horizontal="center" wrapText="1"/>
    </xf>
    <xf numFmtId="165" fontId="30" fillId="0" borderId="1" xfId="0" applyNumberFormat="1" applyFont="1" applyFill="1" applyBorder="1" applyAlignment="1">
      <alignment horizontal="right"/>
    </xf>
    <xf numFmtId="164" fontId="12" fillId="0" borderId="1" xfId="0" applyNumberFormat="1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/>
    </xf>
    <xf numFmtId="0" fontId="33" fillId="0" borderId="0" xfId="0" applyFont="1" applyFill="1"/>
    <xf numFmtId="0" fontId="12" fillId="0" borderId="11" xfId="2" applyFont="1" applyFill="1" applyBorder="1" applyAlignment="1">
      <alignment horizontal="left" wrapText="1"/>
    </xf>
    <xf numFmtId="0" fontId="12" fillId="0" borderId="11" xfId="2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wrapText="1"/>
    </xf>
    <xf numFmtId="0" fontId="19" fillId="0" borderId="10" xfId="0" applyFont="1" applyFill="1" applyBorder="1" applyAlignment="1">
      <alignment horizontal="center" wrapText="1"/>
    </xf>
    <xf numFmtId="49" fontId="19" fillId="0" borderId="10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 wrapText="1"/>
    </xf>
    <xf numFmtId="165" fontId="12" fillId="0" borderId="8" xfId="0" applyNumberFormat="1" applyFont="1" applyFill="1" applyBorder="1" applyAlignment="1">
      <alignment horizontal="right"/>
    </xf>
    <xf numFmtId="49" fontId="19" fillId="0" borderId="1" xfId="0" applyNumberFormat="1" applyFont="1" applyFill="1" applyBorder="1" applyAlignment="1" applyProtection="1">
      <alignment horizontal="center" wrapText="1"/>
      <protection locked="0"/>
    </xf>
    <xf numFmtId="49" fontId="19" fillId="0" borderId="1" xfId="0" applyNumberFormat="1" applyFont="1" applyFill="1" applyBorder="1" applyAlignment="1" applyProtection="1">
      <alignment horizontal="center"/>
      <protection locked="0"/>
    </xf>
    <xf numFmtId="49" fontId="19" fillId="0" borderId="5" xfId="0" applyNumberFormat="1" applyFont="1" applyFill="1" applyBorder="1" applyAlignment="1" applyProtection="1">
      <alignment horizontal="center"/>
      <protection locked="0"/>
    </xf>
    <xf numFmtId="165" fontId="19" fillId="0" borderId="1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/>
    <xf numFmtId="49" fontId="12" fillId="0" borderId="1" xfId="0" applyNumberFormat="1" applyFont="1" applyFill="1" applyBorder="1" applyAlignment="1" applyProtection="1">
      <alignment horizontal="center" wrapText="1"/>
      <protection locked="0"/>
    </xf>
    <xf numFmtId="49" fontId="12" fillId="0" borderId="1" xfId="0" applyNumberFormat="1" applyFont="1" applyFill="1" applyBorder="1" applyAlignment="1" applyProtection="1">
      <alignment horizontal="center"/>
      <protection locked="0"/>
    </xf>
    <xf numFmtId="49" fontId="12" fillId="0" borderId="5" xfId="0" applyNumberFormat="1" applyFont="1" applyFill="1" applyBorder="1" applyAlignment="1" applyProtection="1">
      <alignment horizontal="center"/>
      <protection locked="0"/>
    </xf>
    <xf numFmtId="165" fontId="12" fillId="0" borderId="1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/>
    <xf numFmtId="164" fontId="12" fillId="0" borderId="0" xfId="0" applyNumberFormat="1" applyFont="1" applyFill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textRotation="90"/>
    </xf>
    <xf numFmtId="0" fontId="13" fillId="0" borderId="0" xfId="0" applyFont="1" applyFill="1"/>
    <xf numFmtId="49" fontId="19" fillId="0" borderId="1" xfId="0" applyNumberFormat="1" applyFont="1" applyFill="1" applyBorder="1" applyAlignment="1">
      <alignment horizontal="left"/>
    </xf>
    <xf numFmtId="0" fontId="12" fillId="0" borderId="6" xfId="0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wrapText="1"/>
    </xf>
    <xf numFmtId="0" fontId="12" fillId="0" borderId="11" xfId="2" applyFont="1" applyFill="1" applyBorder="1" applyAlignment="1">
      <alignment wrapText="1"/>
    </xf>
    <xf numFmtId="49" fontId="12" fillId="0" borderId="5" xfId="0" applyNumberFormat="1" applyFont="1" applyFill="1" applyBorder="1" applyAlignment="1">
      <alignment horizontal="left"/>
    </xf>
    <xf numFmtId="49" fontId="29" fillId="0" borderId="1" xfId="0" applyNumberFormat="1" applyFont="1" applyFill="1" applyBorder="1" applyAlignment="1">
      <alignment horizontal="left"/>
    </xf>
    <xf numFmtId="0" fontId="29" fillId="0" borderId="1" xfId="0" applyFont="1" applyFill="1" applyBorder="1" applyAlignment="1">
      <alignment wrapText="1"/>
    </xf>
    <xf numFmtId="165" fontId="29" fillId="0" borderId="1" xfId="0" applyNumberFormat="1" applyFont="1" applyFill="1" applyBorder="1" applyAlignment="1">
      <alignment horizontal="right"/>
    </xf>
    <xf numFmtId="165" fontId="29" fillId="0" borderId="0" xfId="0" applyNumberFormat="1" applyFont="1" applyFill="1" applyAlignment="1">
      <alignment horizontal="center"/>
    </xf>
    <xf numFmtId="0" fontId="29" fillId="0" borderId="6" xfId="0" applyFont="1" applyFill="1" applyBorder="1" applyAlignment="1">
      <alignment horizontal="left" vertical="center" wrapText="1"/>
    </xf>
    <xf numFmtId="0" fontId="29" fillId="0" borderId="1" xfId="2" applyFont="1" applyFill="1" applyBorder="1" applyAlignment="1">
      <alignment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11" xfId="2" applyFont="1" applyFill="1" applyBorder="1" applyAlignment="1">
      <alignment wrapText="1"/>
    </xf>
    <xf numFmtId="164" fontId="29" fillId="0" borderId="0" xfId="0" applyNumberFormat="1" applyFont="1" applyFill="1" applyAlignment="1">
      <alignment horizontal="center"/>
    </xf>
    <xf numFmtId="0" fontId="29" fillId="0" borderId="6" xfId="0" applyFont="1" applyFill="1" applyBorder="1" applyAlignment="1">
      <alignment horizontal="left" wrapText="1"/>
    </xf>
    <xf numFmtId="0" fontId="12" fillId="7" borderId="3" xfId="0" applyFont="1" applyFill="1" applyBorder="1" applyAlignment="1">
      <alignment horizontal="left" wrapText="1"/>
    </xf>
    <xf numFmtId="49" fontId="12" fillId="7" borderId="1" xfId="0" applyNumberFormat="1" applyFont="1" applyFill="1" applyBorder="1" applyAlignment="1">
      <alignment horizontal="left"/>
    </xf>
    <xf numFmtId="0" fontId="19" fillId="7" borderId="1" xfId="0" applyFont="1" applyFill="1" applyBorder="1" applyAlignment="1">
      <alignment wrapText="1"/>
    </xf>
    <xf numFmtId="165" fontId="19" fillId="7" borderId="1" xfId="0" applyNumberFormat="1" applyFont="1" applyFill="1" applyBorder="1" applyAlignment="1">
      <alignment horizontal="right"/>
    </xf>
    <xf numFmtId="0" fontId="12" fillId="7" borderId="0" xfId="0" applyFont="1" applyFill="1" applyAlignment="1">
      <alignment horizontal="center"/>
    </xf>
    <xf numFmtId="0" fontId="12" fillId="8" borderId="4" xfId="0" applyFont="1" applyFill="1" applyBorder="1" applyAlignment="1">
      <alignment horizontal="left" wrapText="1"/>
    </xf>
    <xf numFmtId="49" fontId="12" fillId="8" borderId="1" xfId="0" applyNumberFormat="1" applyFont="1" applyFill="1" applyBorder="1" applyAlignment="1">
      <alignment horizontal="left"/>
    </xf>
    <xf numFmtId="0" fontId="19" fillId="8" borderId="1" xfId="0" applyFont="1" applyFill="1" applyBorder="1" applyAlignment="1">
      <alignment wrapText="1"/>
    </xf>
    <xf numFmtId="165" fontId="19" fillId="8" borderId="1" xfId="0" applyNumberFormat="1" applyFont="1" applyFill="1" applyBorder="1" applyAlignment="1">
      <alignment horizontal="right"/>
    </xf>
    <xf numFmtId="0" fontId="12" fillId="8" borderId="0" xfId="0" applyFont="1" applyFill="1" applyAlignment="1">
      <alignment horizontal="center"/>
    </xf>
    <xf numFmtId="49" fontId="12" fillId="9" borderId="1" xfId="0" applyNumberFormat="1" applyFont="1" applyFill="1" applyBorder="1" applyAlignment="1">
      <alignment horizontal="left"/>
    </xf>
    <xf numFmtId="0" fontId="19" fillId="9" borderId="1" xfId="0" applyFont="1" applyFill="1" applyBorder="1" applyAlignment="1">
      <alignment wrapText="1"/>
    </xf>
    <xf numFmtId="165" fontId="19" fillId="9" borderId="1" xfId="0" applyNumberFormat="1" applyFont="1" applyFill="1" applyBorder="1" applyAlignment="1">
      <alignment horizontal="right"/>
    </xf>
    <xf numFmtId="0" fontId="12" fillId="9" borderId="0" xfId="0" applyFont="1" applyFill="1" applyAlignment="1">
      <alignment horizontal="center"/>
    </xf>
    <xf numFmtId="0" fontId="12" fillId="9" borderId="5" xfId="0" applyFont="1" applyFill="1" applyBorder="1" applyAlignment="1">
      <alignment horizontal="left" wrapText="1"/>
    </xf>
    <xf numFmtId="0" fontId="12" fillId="10" borderId="5" xfId="0" applyFont="1" applyFill="1" applyBorder="1" applyAlignment="1">
      <alignment horizontal="left" wrapText="1"/>
    </xf>
    <xf numFmtId="49" fontId="12" fillId="10" borderId="1" xfId="0" applyNumberFormat="1" applyFont="1" applyFill="1" applyBorder="1" applyAlignment="1">
      <alignment horizontal="left"/>
    </xf>
    <xf numFmtId="0" fontId="12" fillId="10" borderId="1" xfId="0" applyFont="1" applyFill="1" applyBorder="1" applyAlignment="1">
      <alignment wrapText="1"/>
    </xf>
    <xf numFmtId="165" fontId="12" fillId="10" borderId="1" xfId="0" applyNumberFormat="1" applyFont="1" applyFill="1" applyBorder="1" applyAlignment="1">
      <alignment horizontal="right"/>
    </xf>
    <xf numFmtId="0" fontId="12" fillId="10" borderId="0" xfId="0" applyFont="1" applyFill="1" applyAlignment="1">
      <alignment horizontal="center"/>
    </xf>
    <xf numFmtId="0" fontId="12" fillId="8" borderId="5" xfId="0" applyFont="1" applyFill="1" applyBorder="1" applyAlignment="1">
      <alignment horizontal="left" wrapText="1"/>
    </xf>
    <xf numFmtId="0" fontId="12" fillId="9" borderId="6" xfId="0" applyFont="1" applyFill="1" applyBorder="1" applyAlignment="1">
      <alignment horizontal="left" wrapText="1"/>
    </xf>
    <xf numFmtId="0" fontId="12" fillId="10" borderId="6" xfId="0" applyFont="1" applyFill="1" applyBorder="1" applyAlignment="1">
      <alignment horizontal="left" wrapText="1"/>
    </xf>
    <xf numFmtId="0" fontId="29" fillId="10" borderId="5" xfId="0" applyFont="1" applyFill="1" applyBorder="1" applyAlignment="1">
      <alignment horizontal="left" wrapText="1"/>
    </xf>
    <xf numFmtId="0" fontId="29" fillId="10" borderId="0" xfId="0" applyFont="1" applyFill="1" applyAlignment="1">
      <alignment horizontal="center"/>
    </xf>
    <xf numFmtId="0" fontId="42" fillId="8" borderId="5" xfId="0" applyFont="1" applyFill="1" applyBorder="1" applyAlignment="1">
      <alignment horizontal="left" wrapText="1"/>
    </xf>
    <xf numFmtId="49" fontId="41" fillId="8" borderId="1" xfId="0" applyNumberFormat="1" applyFont="1" applyFill="1" applyBorder="1" applyAlignment="1">
      <alignment horizontal="left"/>
    </xf>
    <xf numFmtId="0" fontId="41" fillId="8" borderId="1" xfId="0" applyFont="1" applyFill="1" applyBorder="1" applyAlignment="1">
      <alignment wrapText="1"/>
    </xf>
    <xf numFmtId="165" fontId="41" fillId="8" borderId="1" xfId="0" applyNumberFormat="1" applyFont="1" applyFill="1" applyBorder="1" applyAlignment="1">
      <alignment horizontal="right"/>
    </xf>
    <xf numFmtId="0" fontId="42" fillId="8" borderId="0" xfId="0" applyFont="1" applyFill="1" applyAlignment="1">
      <alignment horizontal="center"/>
    </xf>
    <xf numFmtId="0" fontId="41" fillId="8" borderId="0" xfId="0" applyFont="1" applyFill="1" applyBorder="1" applyAlignment="1">
      <alignment horizontal="left" wrapText="1"/>
    </xf>
    <xf numFmtId="0" fontId="41" fillId="8" borderId="0" xfId="0" applyFont="1" applyFill="1" applyAlignment="1">
      <alignment horizontal="center"/>
    </xf>
    <xf numFmtId="0" fontId="12" fillId="0" borderId="0" xfId="0" applyFont="1" applyFill="1" applyAlignment="1">
      <alignment horizontal="center" wrapText="1"/>
    </xf>
    <xf numFmtId="49" fontId="12" fillId="0" borderId="0" xfId="0" applyNumberFormat="1" applyFont="1" applyFill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right"/>
    </xf>
    <xf numFmtId="164" fontId="19" fillId="0" borderId="0" xfId="0" applyNumberFormat="1" applyFont="1" applyFill="1" applyAlignment="1">
      <alignment horizontal="right"/>
    </xf>
    <xf numFmtId="0" fontId="12" fillId="8" borderId="7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left" wrapText="1"/>
    </xf>
    <xf numFmtId="0" fontId="12" fillId="10" borderId="0" xfId="0" applyFont="1" applyFill="1" applyBorder="1" applyAlignment="1">
      <alignment horizontal="left" wrapText="1"/>
    </xf>
    <xf numFmtId="49" fontId="12" fillId="10" borderId="5" xfId="0" applyNumberFormat="1" applyFont="1" applyFill="1" applyBorder="1" applyAlignment="1">
      <alignment horizontal="left"/>
    </xf>
    <xf numFmtId="0" fontId="12" fillId="10" borderId="11" xfId="2" applyFont="1" applyFill="1" applyBorder="1" applyAlignment="1">
      <alignment wrapText="1"/>
    </xf>
    <xf numFmtId="165" fontId="12" fillId="10" borderId="0" xfId="0" applyNumberFormat="1" applyFont="1" applyFill="1" applyAlignment="1">
      <alignment horizontal="center"/>
    </xf>
    <xf numFmtId="0" fontId="12" fillId="10" borderId="6" xfId="0" applyFont="1" applyFill="1" applyBorder="1" applyAlignment="1">
      <alignment horizontal="left" vertical="center" wrapText="1"/>
    </xf>
    <xf numFmtId="165" fontId="12" fillId="10" borderId="8" xfId="0" applyNumberFormat="1" applyFont="1" applyFill="1" applyBorder="1" applyAlignment="1">
      <alignment horizontal="right"/>
    </xf>
    <xf numFmtId="0" fontId="12" fillId="10" borderId="1" xfId="2" applyFont="1" applyFill="1" applyBorder="1" applyAlignment="1">
      <alignment wrapText="1"/>
    </xf>
    <xf numFmtId="0" fontId="12" fillId="11" borderId="0" xfId="0" applyFont="1" applyFill="1" applyBorder="1" applyAlignment="1">
      <alignment horizontal="left" vertical="center" wrapText="1"/>
    </xf>
    <xf numFmtId="49" fontId="12" fillId="11" borderId="1" xfId="0" applyNumberFormat="1" applyFont="1" applyFill="1" applyBorder="1" applyAlignment="1">
      <alignment horizontal="left"/>
    </xf>
    <xf numFmtId="0" fontId="12" fillId="11" borderId="1" xfId="2" applyFont="1" applyFill="1" applyBorder="1" applyAlignment="1">
      <alignment wrapText="1"/>
    </xf>
    <xf numFmtId="165" fontId="12" fillId="11" borderId="1" xfId="0" applyNumberFormat="1" applyFont="1" applyFill="1" applyBorder="1" applyAlignment="1">
      <alignment horizontal="right"/>
    </xf>
    <xf numFmtId="165" fontId="12" fillId="11" borderId="0" xfId="0" applyNumberFormat="1" applyFont="1" applyFill="1" applyAlignment="1">
      <alignment horizontal="center"/>
    </xf>
    <xf numFmtId="0" fontId="12" fillId="11" borderId="0" xfId="0" applyFont="1" applyFill="1" applyAlignment="1">
      <alignment horizontal="center"/>
    </xf>
    <xf numFmtId="0" fontId="12" fillId="11" borderId="6" xfId="0" applyFont="1" applyFill="1" applyBorder="1" applyAlignment="1">
      <alignment horizontal="left" vertical="center" wrapText="1"/>
    </xf>
    <xf numFmtId="0" fontId="12" fillId="11" borderId="11" xfId="2" applyFont="1" applyFill="1" applyBorder="1" applyAlignment="1">
      <alignment wrapText="1"/>
    </xf>
    <xf numFmtId="0" fontId="29" fillId="11" borderId="0" xfId="0" applyFont="1" applyFill="1" applyBorder="1" applyAlignment="1">
      <alignment horizontal="left" vertical="center" wrapText="1"/>
    </xf>
    <xf numFmtId="164" fontId="29" fillId="11" borderId="0" xfId="0" applyNumberFormat="1" applyFont="1" applyFill="1" applyAlignment="1">
      <alignment horizontal="center"/>
    </xf>
    <xf numFmtId="0" fontId="29" fillId="11" borderId="0" xfId="0" applyFont="1" applyFill="1" applyAlignment="1">
      <alignment horizontal="center"/>
    </xf>
    <xf numFmtId="164" fontId="12" fillId="11" borderId="0" xfId="0" applyNumberFormat="1" applyFont="1" applyFill="1" applyAlignment="1">
      <alignment horizontal="center"/>
    </xf>
    <xf numFmtId="0" fontId="12" fillId="11" borderId="6" xfId="0" applyFont="1" applyFill="1" applyBorder="1" applyAlignment="1">
      <alignment horizontal="left" wrapText="1"/>
    </xf>
    <xf numFmtId="0" fontId="19" fillId="7" borderId="0" xfId="0" applyFont="1" applyFill="1" applyBorder="1" applyAlignment="1">
      <alignment horizontal="left" wrapText="1"/>
    </xf>
    <xf numFmtId="49" fontId="19" fillId="7" borderId="1" xfId="0" applyNumberFormat="1" applyFont="1" applyFill="1" applyBorder="1" applyAlignment="1">
      <alignment horizontal="left"/>
    </xf>
    <xf numFmtId="0" fontId="19" fillId="7" borderId="0" xfId="0" applyFont="1" applyFill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165" fontId="12" fillId="0" borderId="1" xfId="0" applyNumberFormat="1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right" wrapText="1"/>
    </xf>
    <xf numFmtId="0" fontId="12" fillId="0" borderId="0" xfId="0" applyFont="1" applyFill="1" applyAlignment="1">
      <alignment horizontal="right"/>
    </xf>
    <xf numFmtId="0" fontId="19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18" fillId="0" borderId="0" xfId="1" applyFont="1" applyBorder="1" applyAlignment="1">
      <alignment horizontal="center" wrapText="1"/>
    </xf>
    <xf numFmtId="0" fontId="10" fillId="0" borderId="0" xfId="1" applyFont="1"/>
    <xf numFmtId="2" fontId="12" fillId="0" borderId="0" xfId="0" applyNumberFormat="1" applyFont="1" applyFill="1" applyAlignment="1">
      <alignment horizontal="center"/>
    </xf>
    <xf numFmtId="49" fontId="12" fillId="0" borderId="0" xfId="0" applyNumberFormat="1" applyFont="1" applyFill="1" applyAlignment="1">
      <alignment horizontal="center"/>
    </xf>
    <xf numFmtId="49" fontId="12" fillId="0" borderId="0" xfId="0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165" fontId="29" fillId="0" borderId="0" xfId="0" applyNumberFormat="1" applyFont="1" applyFill="1" applyAlignment="1">
      <alignment horizontal="left"/>
    </xf>
    <xf numFmtId="0" fontId="0" fillId="0" borderId="0" xfId="0" applyFill="1"/>
    <xf numFmtId="164" fontId="13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wrapText="1"/>
    </xf>
    <xf numFmtId="0" fontId="1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5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2" fillId="0" borderId="12" xfId="0" applyFont="1" applyFill="1" applyBorder="1" applyAlignment="1"/>
    <xf numFmtId="0" fontId="39" fillId="0" borderId="1" xfId="0" applyFont="1" applyFill="1" applyBorder="1" applyAlignment="1">
      <alignment wrapText="1"/>
    </xf>
    <xf numFmtId="165" fontId="12" fillId="0" borderId="1" xfId="0" applyNumberFormat="1" applyFont="1" applyFill="1" applyBorder="1" applyAlignment="1">
      <alignment horizontal="right" vertical="center" wrapText="1"/>
    </xf>
    <xf numFmtId="0" fontId="19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right" wrapText="1"/>
    </xf>
    <xf numFmtId="0" fontId="14" fillId="0" borderId="0" xfId="0" applyFont="1" applyFill="1" applyAlignment="1">
      <alignment horizontal="right"/>
    </xf>
    <xf numFmtId="0" fontId="17" fillId="0" borderId="0" xfId="0" applyFont="1" applyAlignment="1">
      <alignment horizontal="right"/>
    </xf>
    <xf numFmtId="0" fontId="0" fillId="0" borderId="12" xfId="0" applyBorder="1" applyAlignment="1"/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3" fillId="0" borderId="0" xfId="0" applyFont="1" applyFill="1" applyAlignment="1">
      <alignment horizontal="center" wrapText="1"/>
    </xf>
    <xf numFmtId="0" fontId="44" fillId="0" borderId="0" xfId="0" applyFont="1" applyFill="1" applyAlignment="1">
      <alignment horizontal="center" wrapText="1"/>
    </xf>
    <xf numFmtId="0" fontId="36" fillId="0" borderId="0" xfId="0" applyFont="1" applyAlignment="1">
      <alignment horizontal="center" wrapText="1"/>
    </xf>
    <xf numFmtId="0" fontId="22" fillId="0" borderId="5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horizontal="right" wrapText="1"/>
    </xf>
    <xf numFmtId="0" fontId="18" fillId="0" borderId="0" xfId="0" applyFont="1" applyBorder="1" applyAlignment="1">
      <alignment horizontal="center" wrapText="1"/>
    </xf>
    <xf numFmtId="0" fontId="10" fillId="0" borderId="0" xfId="1" applyFont="1" applyFill="1" applyBorder="1"/>
    <xf numFmtId="49" fontId="10" fillId="0" borderId="0" xfId="1" applyNumberFormat="1" applyFont="1" applyFill="1" applyBorder="1" applyAlignment="1">
      <alignment horizontal="center"/>
    </xf>
    <xf numFmtId="49" fontId="11" fillId="0" borderId="1" xfId="1" applyNumberFormat="1" applyFont="1" applyFill="1" applyBorder="1" applyAlignment="1">
      <alignment horizontal="center"/>
    </xf>
    <xf numFmtId="0" fontId="11" fillId="0" borderId="1" xfId="1" applyFont="1" applyBorder="1" applyAlignment="1">
      <alignment horizontal="center" vertical="top" wrapText="1"/>
    </xf>
    <xf numFmtId="164" fontId="11" fillId="0" borderId="1" xfId="1" applyNumberFormat="1" applyFont="1" applyFill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0" fillId="0" borderId="0" xfId="1" applyFont="1" applyBorder="1"/>
    <xf numFmtId="2" fontId="10" fillId="0" borderId="0" xfId="1" applyNumberFormat="1" applyFont="1" applyFill="1" applyBorder="1" applyAlignment="1">
      <alignment horizontal="center"/>
    </xf>
    <xf numFmtId="2" fontId="11" fillId="0" borderId="0" xfId="1" applyNumberFormat="1" applyFont="1" applyAlignment="1">
      <alignment horizontal="center"/>
    </xf>
    <xf numFmtId="0" fontId="11" fillId="0" borderId="0" xfId="1" applyFont="1" applyAlignment="1">
      <alignment horizontal="center"/>
    </xf>
    <xf numFmtId="164" fontId="9" fillId="0" borderId="1" xfId="1" applyNumberFormat="1" applyFont="1" applyFill="1" applyBorder="1" applyAlignment="1">
      <alignment horizontal="center" shrinkToFit="1"/>
    </xf>
    <xf numFmtId="164" fontId="11" fillId="0" borderId="1" xfId="1" applyNumberFormat="1" applyFont="1" applyFill="1" applyBorder="1" applyAlignment="1">
      <alignment horizontal="center" shrinkToFit="1"/>
    </xf>
    <xf numFmtId="0" fontId="14" fillId="0" borderId="0" xfId="1" applyFont="1" applyBorder="1" applyAlignment="1">
      <alignment horizontal="right"/>
    </xf>
    <xf numFmtId="0" fontId="40" fillId="2" borderId="0" xfId="0" applyFont="1" applyFill="1" applyAlignment="1">
      <alignment horizontal="right" shrinkToFit="1"/>
    </xf>
    <xf numFmtId="0" fontId="10" fillId="0" borderId="0" xfId="1" applyFont="1" applyAlignment="1">
      <alignment horizontal="right"/>
    </xf>
    <xf numFmtId="0" fontId="36" fillId="0" borderId="0" xfId="0" applyFont="1" applyAlignment="1">
      <alignment horizontal="right" wrapText="1"/>
    </xf>
    <xf numFmtId="49" fontId="10" fillId="0" borderId="0" xfId="1" applyNumberFormat="1" applyFont="1" applyBorder="1" applyAlignment="1">
      <alignment horizontal="center"/>
    </xf>
    <xf numFmtId="0" fontId="12" fillId="0" borderId="1" xfId="1" applyFont="1" applyBorder="1" applyAlignment="1">
      <alignment horizontal="left" wrapText="1"/>
    </xf>
    <xf numFmtId="49" fontId="9" fillId="0" borderId="1" xfId="1" applyNumberFormat="1" applyFont="1" applyBorder="1" applyAlignment="1">
      <alignment horizontal="center"/>
    </xf>
    <xf numFmtId="0" fontId="18" fillId="0" borderId="0" xfId="1" applyFont="1" applyBorder="1" applyAlignment="1">
      <alignment horizontal="center" wrapText="1"/>
    </xf>
    <xf numFmtId="0" fontId="10" fillId="0" borderId="0" xfId="1" applyFont="1"/>
    <xf numFmtId="0" fontId="12" fillId="0" borderId="1" xfId="1" applyFont="1" applyFill="1" applyBorder="1" applyAlignment="1">
      <alignment horizontal="left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top" wrapText="1"/>
    </xf>
    <xf numFmtId="2" fontId="12" fillId="0" borderId="0" xfId="0" applyNumberFormat="1" applyFont="1" applyFill="1" applyAlignment="1">
      <alignment horizontal="center"/>
    </xf>
    <xf numFmtId="49" fontId="12" fillId="0" borderId="0" xfId="0" applyNumberFormat="1" applyFont="1" applyFill="1" applyAlignment="1">
      <alignment horizontal="center"/>
    </xf>
    <xf numFmtId="49" fontId="12" fillId="0" borderId="0" xfId="0" applyNumberFormat="1" applyFont="1" applyFill="1" applyAlignment="1">
      <alignment horizontal="right"/>
    </xf>
    <xf numFmtId="49" fontId="12" fillId="0" borderId="0" xfId="0" applyNumberFormat="1" applyFont="1" applyFill="1" applyAlignment="1">
      <alignment horizontal="right" wrapText="1"/>
    </xf>
    <xf numFmtId="0" fontId="0" fillId="0" borderId="0" xfId="0" applyAlignment="1">
      <alignment horizontal="right" wrapText="1"/>
    </xf>
    <xf numFmtId="0" fontId="12" fillId="0" borderId="0" xfId="0" applyFont="1" applyFill="1" applyAlignment="1">
      <alignment horizontal="right" vertical="top" wrapText="1"/>
    </xf>
    <xf numFmtId="49" fontId="17" fillId="0" borderId="0" xfId="0" applyNumberFormat="1" applyFont="1" applyFill="1" applyAlignment="1">
      <alignment horizontal="center"/>
    </xf>
    <xf numFmtId="0" fontId="17" fillId="0" borderId="1" xfId="0" applyFont="1" applyFill="1" applyBorder="1" applyAlignment="1">
      <alignment wrapText="1"/>
    </xf>
    <xf numFmtId="49" fontId="12" fillId="0" borderId="1" xfId="0" applyNumberFormat="1" applyFont="1" applyFill="1" applyBorder="1" applyAlignment="1">
      <alignment horizontal="center" vertical="center" textRotation="90"/>
    </xf>
    <xf numFmtId="0" fontId="17" fillId="0" borderId="1" xfId="0" applyFont="1" applyFill="1" applyBorder="1" applyAlignment="1"/>
    <xf numFmtId="0" fontId="39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wrapText="1"/>
    </xf>
    <xf numFmtId="49" fontId="12" fillId="0" borderId="1" xfId="0" applyNumberFormat="1" applyFont="1" applyFill="1" applyBorder="1" applyAlignment="1">
      <alignment horizontal="center"/>
    </xf>
    <xf numFmtId="2" fontId="17" fillId="0" borderId="0" xfId="0" applyNumberFormat="1" applyFont="1" applyFill="1" applyAlignment="1">
      <alignment horizontal="center"/>
    </xf>
    <xf numFmtId="49" fontId="14" fillId="0" borderId="0" xfId="0" applyNumberFormat="1" applyFont="1" applyFill="1" applyAlignment="1">
      <alignment horizontal="right" wrapText="1"/>
    </xf>
    <xf numFmtId="0" fontId="17" fillId="0" borderId="0" xfId="0" applyFont="1" applyFill="1" applyAlignment="1">
      <alignment horizontal="right" wrapText="1"/>
    </xf>
    <xf numFmtId="0" fontId="18" fillId="0" borderId="0" xfId="0" applyFont="1" applyFill="1" applyAlignment="1">
      <alignment horizontal="center" wrapText="1"/>
    </xf>
    <xf numFmtId="0" fontId="28" fillId="0" borderId="0" xfId="0" applyFont="1" applyFill="1" applyAlignment="1">
      <alignment horizontal="center" wrapText="1"/>
    </xf>
    <xf numFmtId="0" fontId="19" fillId="0" borderId="0" xfId="1" applyFont="1" applyBorder="1" applyAlignment="1">
      <alignment horizontal="right"/>
    </xf>
    <xf numFmtId="0" fontId="4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2" fontId="11" fillId="0" borderId="0" xfId="1" applyNumberFormat="1" applyFont="1"/>
    <xf numFmtId="0" fontId="11" fillId="0" borderId="0" xfId="1" applyFont="1"/>
    <xf numFmtId="165" fontId="19" fillId="0" borderId="1" xfId="1" applyNumberFormat="1" applyFont="1" applyFill="1" applyBorder="1" applyAlignment="1">
      <alignment horizontal="center" shrinkToFit="1"/>
    </xf>
    <xf numFmtId="165" fontId="12" fillId="0" borderId="1" xfId="1" applyNumberFormat="1" applyFont="1" applyFill="1" applyBorder="1" applyAlignment="1">
      <alignment horizontal="center" shrinkToFit="1"/>
    </xf>
    <xf numFmtId="2" fontId="9" fillId="0" borderId="0" xfId="1" applyNumberFormat="1" applyFont="1" applyAlignment="1"/>
    <xf numFmtId="0" fontId="9" fillId="0" borderId="0" xfId="1" applyFont="1" applyAlignment="1"/>
    <xf numFmtId="0" fontId="19" fillId="0" borderId="1" xfId="1" applyFont="1" applyFill="1" applyBorder="1" applyAlignment="1">
      <alignment wrapText="1"/>
    </xf>
    <xf numFmtId="49" fontId="12" fillId="0" borderId="1" xfId="1" applyNumberFormat="1" applyFont="1" applyFill="1" applyBorder="1" applyAlignment="1">
      <alignment horizontal="center"/>
    </xf>
    <xf numFmtId="165" fontId="19" fillId="0" borderId="1" xfId="1" applyNumberFormat="1" applyFont="1" applyFill="1" applyBorder="1" applyAlignment="1">
      <alignment horizontal="center"/>
    </xf>
    <xf numFmtId="0" fontId="19" fillId="0" borderId="1" xfId="1" applyFont="1" applyFill="1" applyBorder="1"/>
    <xf numFmtId="49" fontId="19" fillId="0" borderId="5" xfId="1" applyNumberFormat="1" applyFont="1" applyFill="1" applyBorder="1" applyAlignment="1">
      <alignment horizontal="center"/>
    </xf>
    <xf numFmtId="49" fontId="19" fillId="0" borderId="13" xfId="1" applyNumberFormat="1" applyFont="1" applyFill="1" applyBorder="1" applyAlignment="1">
      <alignment horizontal="center"/>
    </xf>
    <xf numFmtId="49" fontId="19" fillId="0" borderId="8" xfId="1" applyNumberFormat="1" applyFont="1" applyFill="1" applyBorder="1" applyAlignment="1">
      <alignment horizontal="center"/>
    </xf>
    <xf numFmtId="0" fontId="12" fillId="0" borderId="1" xfId="1" applyFont="1" applyFill="1" applyBorder="1"/>
    <xf numFmtId="0" fontId="19" fillId="0" borderId="1" xfId="1" applyFont="1" applyBorder="1"/>
    <xf numFmtId="49" fontId="19" fillId="0" borderId="1" xfId="1" applyNumberFormat="1" applyFont="1" applyBorder="1" applyAlignment="1">
      <alignment horizontal="center"/>
    </xf>
    <xf numFmtId="0" fontId="12" fillId="0" borderId="1" xfId="1" applyFont="1" applyFill="1" applyBorder="1" applyAlignment="1">
      <alignment wrapText="1"/>
    </xf>
    <xf numFmtId="49" fontId="19" fillId="0" borderId="1" xfId="1" applyNumberFormat="1" applyFont="1" applyFill="1" applyBorder="1" applyAlignment="1">
      <alignment horizontal="center"/>
    </xf>
    <xf numFmtId="0" fontId="12" fillId="0" borderId="0" xfId="1" applyFont="1" applyBorder="1" applyAlignment="1">
      <alignment horizontal="right"/>
    </xf>
    <xf numFmtId="0" fontId="12" fillId="2" borderId="0" xfId="0" applyFont="1" applyFill="1" applyAlignment="1">
      <alignment horizontal="right" wrapText="1"/>
    </xf>
    <xf numFmtId="0" fontId="12" fillId="2" borderId="0" xfId="0" applyFont="1" applyFill="1" applyAlignment="1">
      <alignment horizontal="right" shrinkToFit="1"/>
    </xf>
    <xf numFmtId="164" fontId="19" fillId="0" borderId="1" xfId="1" applyNumberFormat="1" applyFont="1" applyFill="1" applyBorder="1" applyAlignment="1">
      <alignment horizontal="center"/>
    </xf>
    <xf numFmtId="0" fontId="17" fillId="0" borderId="0" xfId="0" applyFont="1" applyAlignment="1">
      <alignment horizontal="right" wrapText="1"/>
    </xf>
    <xf numFmtId="164" fontId="19" fillId="0" borderId="1" xfId="1" applyNumberFormat="1" applyFont="1" applyFill="1" applyBorder="1" applyAlignment="1">
      <alignment horizontal="center" shrinkToFit="1"/>
    </xf>
    <xf numFmtId="164" fontId="12" fillId="0" borderId="1" xfId="1" applyNumberFormat="1" applyFont="1" applyFill="1" applyBorder="1" applyAlignment="1">
      <alignment horizontal="center" shrinkToFit="1"/>
    </xf>
    <xf numFmtId="0" fontId="0" fillId="0" borderId="1" xfId="0" applyBorder="1" applyAlignment="1"/>
    <xf numFmtId="0" fontId="17" fillId="0" borderId="1" xfId="0" applyFont="1" applyBorder="1" applyAlignment="1"/>
    <xf numFmtId="0" fontId="12" fillId="0" borderId="1" xfId="1" applyNumberFormat="1" applyFont="1" applyBorder="1" applyAlignment="1">
      <alignment horizontal="center" shrinkToFit="1"/>
    </xf>
    <xf numFmtId="0" fontId="12" fillId="0" borderId="1" xfId="0" applyFont="1" applyBorder="1" applyAlignment="1">
      <alignment horizontal="center"/>
    </xf>
    <xf numFmtId="0" fontId="17" fillId="0" borderId="0" xfId="0" applyFont="1" applyAlignment="1">
      <alignment horizontal="right" shrinkToFit="1"/>
    </xf>
    <xf numFmtId="0" fontId="28" fillId="0" borderId="0" xfId="0" applyFont="1" applyAlignment="1">
      <alignment horizontal="center" wrapText="1"/>
    </xf>
    <xf numFmtId="0" fontId="10" fillId="0" borderId="0" xfId="1" applyFont="1" applyBorder="1" applyAlignment="1">
      <alignment horizontal="right"/>
    </xf>
    <xf numFmtId="0" fontId="14" fillId="0" borderId="0" xfId="0" applyFont="1" applyAlignment="1">
      <alignment horizontal="right" wrapText="1"/>
    </xf>
    <xf numFmtId="0" fontId="0" fillId="0" borderId="1" xfId="0" applyBorder="1" applyAlignment="1">
      <alignment wrapText="1"/>
    </xf>
    <xf numFmtId="164" fontId="12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месячный декабрь" xfId="1"/>
    <cellStyle name="Обычный_Проект приложений 2009 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E211"/>
  <sheetViews>
    <sheetView view="pageBreakPreview" topLeftCell="B1" zoomScale="125" zoomScaleNormal="100" zoomScaleSheetLayoutView="125" workbookViewId="0">
      <selection activeCell="C4" sqref="C4:E4"/>
    </sheetView>
  </sheetViews>
  <sheetFormatPr defaultRowHeight="12.75" x14ac:dyDescent="0.2"/>
  <cols>
    <col min="1" max="1" width="54.42578125" style="164" hidden="1" customWidth="1"/>
    <col min="2" max="2" width="24.5703125" style="165" customWidth="1"/>
    <col min="3" max="3" width="51.5703125" style="153" customWidth="1"/>
    <col min="4" max="4" width="13.7109375" style="144" customWidth="1"/>
    <col min="5" max="5" width="13.7109375" style="297" customWidth="1"/>
    <col min="6" max="6" width="65.85546875" style="151" customWidth="1"/>
    <col min="7" max="7" width="16.42578125" style="151" customWidth="1"/>
    <col min="8" max="8" width="13.7109375" style="151" customWidth="1"/>
    <col min="9" max="16384" width="9.140625" style="151"/>
  </cols>
  <sheetData>
    <row r="1" spans="1:5" x14ac:dyDescent="0.2">
      <c r="B1" s="265"/>
      <c r="D1" s="267"/>
      <c r="E1" s="267"/>
    </row>
    <row r="2" spans="1:5" s="144" customFormat="1" ht="13.35" customHeight="1" x14ac:dyDescent="0.2">
      <c r="A2" s="143"/>
      <c r="B2" s="143"/>
      <c r="C2" s="309" t="s">
        <v>435</v>
      </c>
      <c r="D2" s="310"/>
      <c r="E2" s="311"/>
    </row>
    <row r="3" spans="1:5" s="144" customFormat="1" ht="11.25" customHeight="1" x14ac:dyDescent="0.2">
      <c r="A3" s="143"/>
      <c r="B3" s="309" t="s">
        <v>585</v>
      </c>
      <c r="C3" s="311"/>
      <c r="D3" s="311"/>
      <c r="E3" s="311"/>
    </row>
    <row r="4" spans="1:5" s="144" customFormat="1" x14ac:dyDescent="0.2">
      <c r="A4" s="143"/>
      <c r="B4" s="143"/>
      <c r="C4" s="309" t="s">
        <v>603</v>
      </c>
      <c r="D4" s="310"/>
      <c r="E4" s="311"/>
    </row>
    <row r="5" spans="1:5" ht="39.75" customHeight="1" x14ac:dyDescent="0.2">
      <c r="A5" s="160"/>
      <c r="B5" s="320" t="s">
        <v>602</v>
      </c>
      <c r="C5" s="321"/>
      <c r="D5" s="321"/>
      <c r="E5" s="299"/>
    </row>
    <row r="6" spans="1:5" s="167" customFormat="1" ht="15.75" customHeight="1" x14ac:dyDescent="0.2">
      <c r="A6" s="164"/>
      <c r="B6" s="152"/>
      <c r="C6" s="153"/>
      <c r="D6" s="154"/>
      <c r="E6" s="304" t="s">
        <v>565</v>
      </c>
    </row>
    <row r="7" spans="1:5" s="214" customFormat="1" ht="12" customHeight="1" x14ac:dyDescent="0.2">
      <c r="A7" s="315" t="s">
        <v>107</v>
      </c>
      <c r="B7" s="316" t="s">
        <v>255</v>
      </c>
      <c r="C7" s="314" t="s">
        <v>148</v>
      </c>
      <c r="D7" s="314" t="s">
        <v>586</v>
      </c>
      <c r="E7" s="314" t="s">
        <v>587</v>
      </c>
    </row>
    <row r="8" spans="1:5" s="212" customFormat="1" ht="26.25" customHeight="1" x14ac:dyDescent="0.2">
      <c r="A8" s="315"/>
      <c r="B8" s="316"/>
      <c r="C8" s="314"/>
      <c r="D8" s="314"/>
      <c r="E8" s="314"/>
    </row>
    <row r="9" spans="1:5" s="236" customFormat="1" ht="13.5" thickBot="1" x14ac:dyDescent="0.25">
      <c r="A9" s="232" t="s">
        <v>108</v>
      </c>
      <c r="B9" s="233" t="s">
        <v>140</v>
      </c>
      <c r="C9" s="234" t="s">
        <v>146</v>
      </c>
      <c r="D9" s="235">
        <f>SUM(D10+D20+D29+D37+D40+D51)</f>
        <v>6605.5</v>
      </c>
      <c r="E9" s="235">
        <f>SUM(E10+E20+E29+E37+E40+E51+E55)</f>
        <v>1619.16</v>
      </c>
    </row>
    <row r="10" spans="1:5" s="241" customFormat="1" ht="12.75" customHeight="1" x14ac:dyDescent="0.2">
      <c r="A10" s="237" t="s">
        <v>109</v>
      </c>
      <c r="B10" s="238" t="s">
        <v>142</v>
      </c>
      <c r="C10" s="239" t="s">
        <v>141</v>
      </c>
      <c r="D10" s="240">
        <f>D12</f>
        <v>3357.2</v>
      </c>
      <c r="E10" s="240">
        <f>E12</f>
        <v>854.6</v>
      </c>
    </row>
    <row r="11" spans="1:5" x14ac:dyDescent="0.2">
      <c r="A11" s="270"/>
      <c r="B11" s="141" t="s">
        <v>150</v>
      </c>
      <c r="C11" s="23" t="s">
        <v>149</v>
      </c>
      <c r="D11" s="147">
        <f>D12</f>
        <v>3357.2</v>
      </c>
      <c r="E11" s="147">
        <f>E12</f>
        <v>854.6</v>
      </c>
    </row>
    <row r="12" spans="1:5" s="251" customFormat="1" ht="65.25" customHeight="1" x14ac:dyDescent="0.2">
      <c r="A12" s="247" t="s">
        <v>196</v>
      </c>
      <c r="B12" s="248" t="s">
        <v>181</v>
      </c>
      <c r="C12" s="249" t="s">
        <v>69</v>
      </c>
      <c r="D12" s="250">
        <v>3357.2</v>
      </c>
      <c r="E12" s="250">
        <v>854.6</v>
      </c>
    </row>
    <row r="13" spans="1:5" ht="25.5" hidden="1" x14ac:dyDescent="0.2">
      <c r="A13" s="156"/>
      <c r="B13" s="141" t="s">
        <v>312</v>
      </c>
      <c r="C13" s="23" t="s">
        <v>313</v>
      </c>
      <c r="D13" s="147">
        <f>D14</f>
        <v>0</v>
      </c>
      <c r="E13" s="147">
        <f>E14</f>
        <v>0</v>
      </c>
    </row>
    <row r="14" spans="1:5" ht="24.75" hidden="1" customHeight="1" x14ac:dyDescent="0.2">
      <c r="A14" s="156"/>
      <c r="B14" s="141" t="s">
        <v>319</v>
      </c>
      <c r="C14" s="23" t="s">
        <v>314</v>
      </c>
      <c r="D14" s="147">
        <f>D15</f>
        <v>0</v>
      </c>
      <c r="E14" s="147">
        <f>E15</f>
        <v>0</v>
      </c>
    </row>
    <row r="15" spans="1:5" ht="24" hidden="1" customHeight="1" x14ac:dyDescent="0.2">
      <c r="A15" s="156"/>
      <c r="B15" s="141" t="s">
        <v>318</v>
      </c>
      <c r="C15" s="23" t="s">
        <v>314</v>
      </c>
      <c r="D15" s="147">
        <f>D16+D17+D18+D19</f>
        <v>0</v>
      </c>
      <c r="E15" s="147">
        <f>E16+E17+E18+E19</f>
        <v>0</v>
      </c>
    </row>
    <row r="16" spans="1:5" ht="63.75" hidden="1" customHeight="1" x14ac:dyDescent="0.2">
      <c r="A16" s="156"/>
      <c r="B16" s="141" t="s">
        <v>321</v>
      </c>
      <c r="C16" s="23" t="s">
        <v>320</v>
      </c>
      <c r="D16" s="147"/>
      <c r="E16" s="147"/>
    </row>
    <row r="17" spans="1:5" ht="36" hidden="1" customHeight="1" x14ac:dyDescent="0.2">
      <c r="A17" s="156"/>
      <c r="B17" s="141" t="s">
        <v>323</v>
      </c>
      <c r="C17" s="23" t="s">
        <v>322</v>
      </c>
      <c r="D17" s="147"/>
      <c r="E17" s="147"/>
    </row>
    <row r="18" spans="1:5" ht="19.5" hidden="1" customHeight="1" x14ac:dyDescent="0.2">
      <c r="A18" s="156"/>
      <c r="B18" s="141" t="s">
        <v>325</v>
      </c>
      <c r="C18" s="23" t="s">
        <v>324</v>
      </c>
      <c r="D18" s="147"/>
      <c r="E18" s="147"/>
    </row>
    <row r="19" spans="1:5" ht="25.5" hidden="1" customHeight="1" x14ac:dyDescent="0.2">
      <c r="A19" s="156"/>
      <c r="B19" s="141" t="s">
        <v>327</v>
      </c>
      <c r="C19" s="23" t="s">
        <v>326</v>
      </c>
      <c r="D19" s="147"/>
      <c r="E19" s="147"/>
    </row>
    <row r="20" spans="1:5" s="241" customFormat="1" x14ac:dyDescent="0.2">
      <c r="A20" s="252"/>
      <c r="B20" s="238" t="s">
        <v>199</v>
      </c>
      <c r="C20" s="239" t="s">
        <v>200</v>
      </c>
      <c r="D20" s="240">
        <f>D28+D21</f>
        <v>2751.7</v>
      </c>
      <c r="E20" s="240">
        <f>E28+E21</f>
        <v>703.4</v>
      </c>
    </row>
    <row r="21" spans="1:5" ht="25.5" customHeight="1" x14ac:dyDescent="0.2">
      <c r="A21" s="156"/>
      <c r="B21" s="141" t="s">
        <v>18</v>
      </c>
      <c r="C21" s="23" t="s">
        <v>19</v>
      </c>
      <c r="D21" s="147">
        <f>D22+D24</f>
        <v>78.2</v>
      </c>
      <c r="E21" s="147">
        <f>E22+E24</f>
        <v>0</v>
      </c>
    </row>
    <row r="22" spans="1:5" ht="28.5" customHeight="1" x14ac:dyDescent="0.2">
      <c r="A22" s="156"/>
      <c r="B22" s="141" t="s">
        <v>20</v>
      </c>
      <c r="C22" s="23" t="s">
        <v>21</v>
      </c>
      <c r="D22" s="147">
        <f>D23</f>
        <v>78.2</v>
      </c>
      <c r="E22" s="147">
        <v>0</v>
      </c>
    </row>
    <row r="23" spans="1:5" s="251" customFormat="1" ht="36.75" customHeight="1" x14ac:dyDescent="0.2">
      <c r="A23" s="247"/>
      <c r="B23" s="248" t="s">
        <v>27</v>
      </c>
      <c r="C23" s="249" t="s">
        <v>21</v>
      </c>
      <c r="D23" s="250">
        <v>78.2</v>
      </c>
      <c r="E23" s="250">
        <v>78.2</v>
      </c>
    </row>
    <row r="24" spans="1:5" ht="42" hidden="1" customHeight="1" x14ac:dyDescent="0.2">
      <c r="A24" s="156"/>
      <c r="B24" s="142" t="s">
        <v>24</v>
      </c>
      <c r="C24" s="149" t="s">
        <v>23</v>
      </c>
      <c r="D24" s="147">
        <f>D25</f>
        <v>0</v>
      </c>
      <c r="E24" s="147">
        <f>E25</f>
        <v>0</v>
      </c>
    </row>
    <row r="25" spans="1:5" ht="58.5" hidden="1" customHeight="1" x14ac:dyDescent="0.2">
      <c r="A25" s="156"/>
      <c r="B25" s="142" t="s">
        <v>26</v>
      </c>
      <c r="C25" s="149" t="s">
        <v>25</v>
      </c>
      <c r="D25" s="147">
        <f>D26</f>
        <v>0</v>
      </c>
      <c r="E25" s="147">
        <f>E26</f>
        <v>0</v>
      </c>
    </row>
    <row r="26" spans="1:5" ht="8.25" hidden="1" customHeight="1" x14ac:dyDescent="0.2">
      <c r="A26" s="156"/>
      <c r="B26" s="142" t="s">
        <v>28</v>
      </c>
      <c r="C26" s="149" t="s">
        <v>25</v>
      </c>
      <c r="D26" s="147"/>
      <c r="E26" s="147"/>
    </row>
    <row r="27" spans="1:5" x14ac:dyDescent="0.2">
      <c r="A27" s="156"/>
      <c r="B27" s="141" t="s">
        <v>156</v>
      </c>
      <c r="C27" s="23" t="s">
        <v>201</v>
      </c>
      <c r="D27" s="147">
        <f>D28</f>
        <v>2673.5</v>
      </c>
      <c r="E27" s="147">
        <f>E28</f>
        <v>703.4</v>
      </c>
    </row>
    <row r="28" spans="1:5" s="251" customFormat="1" x14ac:dyDescent="0.2">
      <c r="A28" s="247"/>
      <c r="B28" s="248" t="s">
        <v>236</v>
      </c>
      <c r="C28" s="249" t="s">
        <v>201</v>
      </c>
      <c r="D28" s="250">
        <v>2673.5</v>
      </c>
      <c r="E28" s="250">
        <v>703.4</v>
      </c>
    </row>
    <row r="29" spans="1:5" s="241" customFormat="1" x14ac:dyDescent="0.2">
      <c r="A29" s="252"/>
      <c r="B29" s="238" t="s">
        <v>143</v>
      </c>
      <c r="C29" s="239" t="s">
        <v>144</v>
      </c>
      <c r="D29" s="240">
        <f>D30+D32</f>
        <v>169</v>
      </c>
      <c r="E29" s="240">
        <f>E30+E32</f>
        <v>11.66</v>
      </c>
    </row>
    <row r="30" spans="1:5" s="245" customFormat="1" x14ac:dyDescent="0.2">
      <c r="A30" s="246"/>
      <c r="B30" s="242" t="s">
        <v>157</v>
      </c>
      <c r="C30" s="243" t="s">
        <v>160</v>
      </c>
      <c r="D30" s="244">
        <f>D31</f>
        <v>6</v>
      </c>
      <c r="E30" s="244">
        <f>E31</f>
        <v>0.1</v>
      </c>
    </row>
    <row r="31" spans="1:5" s="251" customFormat="1" ht="38.25" x14ac:dyDescent="0.2">
      <c r="A31" s="247" t="s">
        <v>135</v>
      </c>
      <c r="B31" s="248" t="s">
        <v>129</v>
      </c>
      <c r="C31" s="249" t="s">
        <v>238</v>
      </c>
      <c r="D31" s="250">
        <v>6</v>
      </c>
      <c r="E31" s="250">
        <v>0.1</v>
      </c>
    </row>
    <row r="32" spans="1:5" s="245" customFormat="1" x14ac:dyDescent="0.2">
      <c r="A32" s="253" t="s">
        <v>137</v>
      </c>
      <c r="B32" s="242" t="s">
        <v>158</v>
      </c>
      <c r="C32" s="243" t="s">
        <v>459</v>
      </c>
      <c r="D32" s="244">
        <f>D33+D35</f>
        <v>163</v>
      </c>
      <c r="E32" s="244">
        <f>E33+E35</f>
        <v>11.56</v>
      </c>
    </row>
    <row r="33" spans="1:5" x14ac:dyDescent="0.2">
      <c r="A33" s="157"/>
      <c r="B33" s="141" t="s">
        <v>174</v>
      </c>
      <c r="C33" s="23" t="s">
        <v>185</v>
      </c>
      <c r="D33" s="147">
        <f>D34</f>
        <v>154</v>
      </c>
      <c r="E33" s="147">
        <f>E34</f>
        <v>4.7</v>
      </c>
    </row>
    <row r="34" spans="1:5" s="256" customFormat="1" ht="24" customHeight="1" x14ac:dyDescent="0.2">
      <c r="A34" s="255" t="s">
        <v>211</v>
      </c>
      <c r="B34" s="248" t="s">
        <v>184</v>
      </c>
      <c r="C34" s="249" t="s">
        <v>186</v>
      </c>
      <c r="D34" s="250">
        <v>154</v>
      </c>
      <c r="E34" s="250">
        <v>4.7</v>
      </c>
    </row>
    <row r="35" spans="1:5" s="159" customFormat="1" ht="14.25" customHeight="1" x14ac:dyDescent="0.2">
      <c r="A35" s="158"/>
      <c r="B35" s="141" t="s">
        <v>187</v>
      </c>
      <c r="C35" s="23" t="s">
        <v>188</v>
      </c>
      <c r="D35" s="147">
        <f>D36</f>
        <v>9</v>
      </c>
      <c r="E35" s="147">
        <f>E36</f>
        <v>6.86</v>
      </c>
    </row>
    <row r="36" spans="1:5" s="256" customFormat="1" ht="24.75" customHeight="1" x14ac:dyDescent="0.2">
      <c r="A36" s="255" t="s">
        <v>212</v>
      </c>
      <c r="B36" s="248" t="s">
        <v>189</v>
      </c>
      <c r="C36" s="249" t="s">
        <v>190</v>
      </c>
      <c r="D36" s="250">
        <v>9</v>
      </c>
      <c r="E36" s="250">
        <v>6.86</v>
      </c>
    </row>
    <row r="37" spans="1:5" s="261" customFormat="1" ht="13.5" x14ac:dyDescent="0.25">
      <c r="A37" s="257"/>
      <c r="B37" s="258" t="s">
        <v>115</v>
      </c>
      <c r="C37" s="259" t="s">
        <v>145</v>
      </c>
      <c r="D37" s="260">
        <f>D39</f>
        <v>27.6</v>
      </c>
      <c r="E37" s="260">
        <f>E39</f>
        <v>0.2</v>
      </c>
    </row>
    <row r="38" spans="1:5" s="159" customFormat="1" ht="38.25" x14ac:dyDescent="0.2">
      <c r="A38" s="158"/>
      <c r="B38" s="141" t="s">
        <v>210</v>
      </c>
      <c r="C38" s="23" t="s">
        <v>209</v>
      </c>
      <c r="D38" s="147">
        <f>D39</f>
        <v>27.6</v>
      </c>
      <c r="E38" s="147">
        <f>E39</f>
        <v>0.2</v>
      </c>
    </row>
    <row r="39" spans="1:5" s="251" customFormat="1" ht="63" customHeight="1" x14ac:dyDescent="0.2">
      <c r="A39" s="247" t="s">
        <v>133</v>
      </c>
      <c r="B39" s="248" t="s">
        <v>554</v>
      </c>
      <c r="C39" s="249" t="s">
        <v>244</v>
      </c>
      <c r="D39" s="250">
        <v>27.6</v>
      </c>
      <c r="E39" s="250">
        <v>0.2</v>
      </c>
    </row>
    <row r="40" spans="1:5" s="263" customFormat="1" ht="27.75" customHeight="1" x14ac:dyDescent="0.2">
      <c r="A40" s="262"/>
      <c r="B40" s="258" t="s">
        <v>301</v>
      </c>
      <c r="C40" s="259" t="s">
        <v>495</v>
      </c>
      <c r="D40" s="260">
        <f>D47+D41</f>
        <v>282.39999999999998</v>
      </c>
      <c r="E40" s="260">
        <f>E47+E41</f>
        <v>28.4</v>
      </c>
    </row>
    <row r="41" spans="1:5" ht="45" hidden="1" customHeight="1" x14ac:dyDescent="0.2">
      <c r="A41" s="161"/>
      <c r="B41" s="142" t="s">
        <v>376</v>
      </c>
      <c r="C41" s="149" t="s">
        <v>377</v>
      </c>
      <c r="D41" s="148">
        <f>D42+D44</f>
        <v>0</v>
      </c>
      <c r="E41" s="148">
        <f>E42+E44</f>
        <v>0</v>
      </c>
    </row>
    <row r="42" spans="1:5" ht="47.25" hidden="1" customHeight="1" x14ac:dyDescent="0.2">
      <c r="A42" s="161"/>
      <c r="B42" s="142" t="s">
        <v>496</v>
      </c>
      <c r="C42" s="149" t="s">
        <v>497</v>
      </c>
      <c r="D42" s="148">
        <f>D43</f>
        <v>0</v>
      </c>
      <c r="E42" s="148">
        <f>E43</f>
        <v>0</v>
      </c>
    </row>
    <row r="43" spans="1:5" ht="48" hidden="1" customHeight="1" x14ac:dyDescent="0.2">
      <c r="A43" s="161"/>
      <c r="B43" s="142" t="s">
        <v>555</v>
      </c>
      <c r="C43" s="149" t="s">
        <v>498</v>
      </c>
      <c r="D43" s="148">
        <f>19.5-19.5</f>
        <v>0</v>
      </c>
      <c r="E43" s="148">
        <f>19.5-19.5</f>
        <v>0</v>
      </c>
    </row>
    <row r="44" spans="1:5" ht="52.5" hidden="1" customHeight="1" x14ac:dyDescent="0.2">
      <c r="A44" s="161"/>
      <c r="B44" s="141" t="s">
        <v>374</v>
      </c>
      <c r="C44" s="23" t="s">
        <v>375</v>
      </c>
      <c r="D44" s="147">
        <f>D45</f>
        <v>0</v>
      </c>
      <c r="E44" s="147">
        <f>E45</f>
        <v>0</v>
      </c>
    </row>
    <row r="45" spans="1:5" ht="48.75" hidden="1" customHeight="1" x14ac:dyDescent="0.2">
      <c r="A45" s="161"/>
      <c r="B45" s="141" t="s">
        <v>373</v>
      </c>
      <c r="C45" s="23" t="s">
        <v>67</v>
      </c>
      <c r="D45" s="147">
        <f>D46</f>
        <v>0</v>
      </c>
      <c r="E45" s="147">
        <f>E46</f>
        <v>0</v>
      </c>
    </row>
    <row r="46" spans="1:5" ht="48.75" hidden="1" customHeight="1" x14ac:dyDescent="0.2">
      <c r="A46" s="161"/>
      <c r="B46" s="141" t="s">
        <v>379</v>
      </c>
      <c r="C46" s="23" t="s">
        <v>67</v>
      </c>
      <c r="D46" s="147"/>
      <c r="E46" s="147"/>
    </row>
    <row r="47" spans="1:5" ht="63" customHeight="1" x14ac:dyDescent="0.2">
      <c r="A47" s="161"/>
      <c r="B47" s="141" t="s">
        <v>303</v>
      </c>
      <c r="C47" s="23" t="s">
        <v>304</v>
      </c>
      <c r="D47" s="147">
        <f t="shared" ref="D47:E49" si="0">D48</f>
        <v>282.39999999999998</v>
      </c>
      <c r="E47" s="147">
        <f t="shared" si="0"/>
        <v>28.4</v>
      </c>
    </row>
    <row r="48" spans="1:5" ht="79.5" customHeight="1" x14ac:dyDescent="0.2">
      <c r="A48" s="161"/>
      <c r="B48" s="141" t="s">
        <v>305</v>
      </c>
      <c r="C48" s="23" t="s">
        <v>306</v>
      </c>
      <c r="D48" s="147">
        <f t="shared" si="0"/>
        <v>282.39999999999998</v>
      </c>
      <c r="E48" s="147">
        <f t="shared" si="0"/>
        <v>28.4</v>
      </c>
    </row>
    <row r="49" spans="1:6" ht="63.75" hidden="1" customHeight="1" x14ac:dyDescent="0.2">
      <c r="A49" s="161"/>
      <c r="B49" s="141" t="s">
        <v>329</v>
      </c>
      <c r="C49" s="23" t="s">
        <v>328</v>
      </c>
      <c r="D49" s="147">
        <f t="shared" si="0"/>
        <v>282.39999999999998</v>
      </c>
      <c r="E49" s="147">
        <f t="shared" si="0"/>
        <v>28.4</v>
      </c>
    </row>
    <row r="50" spans="1:6" s="251" customFormat="1" ht="63.75" customHeight="1" x14ac:dyDescent="0.2">
      <c r="A50" s="271"/>
      <c r="B50" s="248" t="s">
        <v>556</v>
      </c>
      <c r="C50" s="249" t="s">
        <v>328</v>
      </c>
      <c r="D50" s="250">
        <v>282.39999999999998</v>
      </c>
      <c r="E50" s="250">
        <v>28.4</v>
      </c>
    </row>
    <row r="51" spans="1:6" s="293" customFormat="1" ht="27.75" customHeight="1" x14ac:dyDescent="0.2">
      <c r="A51" s="291"/>
      <c r="B51" s="292" t="s">
        <v>359</v>
      </c>
      <c r="C51" s="234" t="s">
        <v>355</v>
      </c>
      <c r="D51" s="235">
        <f t="shared" ref="D51:E53" si="1">D52</f>
        <v>17.600000000000001</v>
      </c>
      <c r="E51" s="235">
        <f t="shared" si="1"/>
        <v>17.600000000000001</v>
      </c>
    </row>
    <row r="52" spans="1:6" ht="27.75" customHeight="1" x14ac:dyDescent="0.2">
      <c r="A52" s="161"/>
      <c r="B52" s="141" t="s">
        <v>354</v>
      </c>
      <c r="C52" s="23" t="s">
        <v>353</v>
      </c>
      <c r="D52" s="147">
        <f t="shared" si="1"/>
        <v>17.600000000000001</v>
      </c>
      <c r="E52" s="147">
        <f t="shared" si="1"/>
        <v>17.600000000000001</v>
      </c>
    </row>
    <row r="53" spans="1:6" ht="27.75" customHeight="1" x14ac:dyDescent="0.2">
      <c r="A53" s="161"/>
      <c r="B53" s="141" t="s">
        <v>351</v>
      </c>
      <c r="C53" s="23" t="s">
        <v>352</v>
      </c>
      <c r="D53" s="147">
        <f t="shared" si="1"/>
        <v>17.600000000000001</v>
      </c>
      <c r="E53" s="147">
        <f t="shared" si="1"/>
        <v>17.600000000000001</v>
      </c>
    </row>
    <row r="54" spans="1:6" s="251" customFormat="1" ht="27.75" customHeight="1" x14ac:dyDescent="0.2">
      <c r="A54" s="271"/>
      <c r="B54" s="248" t="s">
        <v>583</v>
      </c>
      <c r="C54" s="249" t="s">
        <v>349</v>
      </c>
      <c r="D54" s="250">
        <v>17.600000000000001</v>
      </c>
      <c r="E54" s="250">
        <v>17.600000000000001</v>
      </c>
    </row>
    <row r="55" spans="1:6" s="293" customFormat="1" ht="27.75" customHeight="1" x14ac:dyDescent="0.2">
      <c r="A55" s="291"/>
      <c r="B55" s="292" t="s">
        <v>588</v>
      </c>
      <c r="C55" s="234" t="s">
        <v>593</v>
      </c>
      <c r="D55" s="235">
        <f>D56</f>
        <v>0</v>
      </c>
      <c r="E55" s="235">
        <f>E56</f>
        <v>3.3</v>
      </c>
    </row>
    <row r="56" spans="1:6" ht="27.75" customHeight="1" x14ac:dyDescent="0.2">
      <c r="A56" s="161"/>
      <c r="B56" s="141" t="s">
        <v>589</v>
      </c>
      <c r="C56" s="23" t="s">
        <v>592</v>
      </c>
      <c r="D56" s="147">
        <f>D57</f>
        <v>0</v>
      </c>
      <c r="E56" s="147">
        <f>E57</f>
        <v>3.3</v>
      </c>
    </row>
    <row r="57" spans="1:6" ht="27.75" customHeight="1" thickBot="1" x14ac:dyDescent="0.25">
      <c r="A57" s="161"/>
      <c r="B57" s="141" t="s">
        <v>590</v>
      </c>
      <c r="C57" s="23" t="s">
        <v>591</v>
      </c>
      <c r="D57" s="147">
        <v>0</v>
      </c>
      <c r="E57" s="147">
        <v>3.3</v>
      </c>
    </row>
    <row r="58" spans="1:6" s="241" customFormat="1" ht="13.5" thickBot="1" x14ac:dyDescent="0.25">
      <c r="A58" s="269" t="s">
        <v>110</v>
      </c>
      <c r="B58" s="238" t="s">
        <v>114</v>
      </c>
      <c r="C58" s="239" t="s">
        <v>147</v>
      </c>
      <c r="D58" s="240">
        <f>D59</f>
        <v>19885.999999999996</v>
      </c>
      <c r="E58" s="240">
        <f>E59</f>
        <v>2509</v>
      </c>
    </row>
    <row r="59" spans="1:6" ht="26.25" thickBot="1" x14ac:dyDescent="0.25">
      <c r="A59" s="163" t="s">
        <v>110</v>
      </c>
      <c r="B59" s="141" t="s">
        <v>132</v>
      </c>
      <c r="C59" s="38" t="s">
        <v>165</v>
      </c>
      <c r="D59" s="146">
        <f>D60+D69+D74+D81</f>
        <v>19885.999999999996</v>
      </c>
      <c r="E59" s="146">
        <f>E60+E69+E74+E81</f>
        <v>2509</v>
      </c>
    </row>
    <row r="60" spans="1:6" ht="26.25" thickBot="1" x14ac:dyDescent="0.25">
      <c r="A60" s="163" t="s">
        <v>110</v>
      </c>
      <c r="B60" s="141" t="s">
        <v>439</v>
      </c>
      <c r="C60" s="38" t="s">
        <v>461</v>
      </c>
      <c r="D60" s="146">
        <f>D61+D63+D65</f>
        <v>523.5</v>
      </c>
      <c r="E60" s="146">
        <f>E61+E63+E65</f>
        <v>130.80000000000001</v>
      </c>
      <c r="F60" s="162"/>
    </row>
    <row r="61" spans="1:6" x14ac:dyDescent="0.2">
      <c r="A61" s="161"/>
      <c r="B61" s="141" t="s">
        <v>440</v>
      </c>
      <c r="C61" s="23" t="s">
        <v>285</v>
      </c>
      <c r="D61" s="147">
        <f>D62</f>
        <v>523.5</v>
      </c>
      <c r="E61" s="147">
        <f>E62</f>
        <v>130.80000000000001</v>
      </c>
    </row>
    <row r="62" spans="1:6" s="251" customFormat="1" ht="38.25" x14ac:dyDescent="0.2">
      <c r="A62" s="254" t="s">
        <v>124</v>
      </c>
      <c r="B62" s="248" t="s">
        <v>557</v>
      </c>
      <c r="C62" s="249" t="s">
        <v>481</v>
      </c>
      <c r="D62" s="250">
        <v>523.5</v>
      </c>
      <c r="E62" s="250">
        <v>130.80000000000001</v>
      </c>
    </row>
    <row r="63" spans="1:6" ht="38.25" hidden="1" x14ac:dyDescent="0.2">
      <c r="A63" s="157"/>
      <c r="B63" s="141" t="s">
        <v>486</v>
      </c>
      <c r="C63" s="23" t="s">
        <v>487</v>
      </c>
      <c r="D63" s="147">
        <f>D64</f>
        <v>0</v>
      </c>
      <c r="E63" s="147">
        <f>E64</f>
        <v>0</v>
      </c>
    </row>
    <row r="64" spans="1:6" ht="38.25" hidden="1" x14ac:dyDescent="0.2">
      <c r="A64" s="157"/>
      <c r="B64" s="141" t="s">
        <v>558</v>
      </c>
      <c r="C64" s="23" t="s">
        <v>488</v>
      </c>
      <c r="D64" s="147">
        <v>0</v>
      </c>
      <c r="E64" s="147">
        <v>0</v>
      </c>
    </row>
    <row r="65" spans="1:6" hidden="1" x14ac:dyDescent="0.2">
      <c r="A65" s="157"/>
      <c r="B65" s="141" t="s">
        <v>441</v>
      </c>
      <c r="C65" s="149" t="s">
        <v>342</v>
      </c>
      <c r="D65" s="147">
        <f>D68</f>
        <v>0</v>
      </c>
      <c r="E65" s="147">
        <f>E68</f>
        <v>0</v>
      </c>
      <c r="F65" s="317"/>
    </row>
    <row r="66" spans="1:6" s="155" customFormat="1" ht="23.25" hidden="1" customHeight="1" x14ac:dyDescent="0.2">
      <c r="A66" s="312" t="s">
        <v>107</v>
      </c>
      <c r="B66" s="313" t="s">
        <v>255</v>
      </c>
      <c r="C66" s="318" t="s">
        <v>148</v>
      </c>
      <c r="D66" s="319" t="s">
        <v>234</v>
      </c>
      <c r="E66" s="319" t="s">
        <v>234</v>
      </c>
      <c r="F66" s="317"/>
    </row>
    <row r="67" spans="1:6" ht="37.5" hidden="1" customHeight="1" x14ac:dyDescent="0.2">
      <c r="A67" s="312"/>
      <c r="B67" s="313"/>
      <c r="C67" s="318"/>
      <c r="D67" s="319"/>
      <c r="E67" s="319"/>
      <c r="F67" s="317"/>
    </row>
    <row r="68" spans="1:6" hidden="1" x14ac:dyDescent="0.2">
      <c r="A68" s="157"/>
      <c r="B68" s="141" t="s">
        <v>559</v>
      </c>
      <c r="C68" s="149" t="s">
        <v>345</v>
      </c>
      <c r="D68" s="147"/>
      <c r="E68" s="147"/>
      <c r="F68" s="317"/>
    </row>
    <row r="69" spans="1:6" s="160" customFormat="1" ht="25.5" x14ac:dyDescent="0.2">
      <c r="A69" s="168"/>
      <c r="B69" s="217" t="s">
        <v>582</v>
      </c>
      <c r="C69" s="38" t="s">
        <v>116</v>
      </c>
      <c r="D69" s="146">
        <f>D70</f>
        <v>30</v>
      </c>
      <c r="E69" s="146">
        <f>E70</f>
        <v>0</v>
      </c>
      <c r="F69" s="317"/>
    </row>
    <row r="70" spans="1:6" ht="12.75" customHeight="1" x14ac:dyDescent="0.2">
      <c r="A70" s="156"/>
      <c r="B70" s="141" t="s">
        <v>581</v>
      </c>
      <c r="C70" s="23" t="s">
        <v>161</v>
      </c>
      <c r="D70" s="147">
        <f>D71</f>
        <v>30</v>
      </c>
      <c r="E70" s="147">
        <f>E71</f>
        <v>0</v>
      </c>
    </row>
    <row r="71" spans="1:6" ht="12.75" customHeight="1" x14ac:dyDescent="0.2">
      <c r="A71" s="156"/>
      <c r="B71" s="141" t="s">
        <v>580</v>
      </c>
      <c r="C71" s="23" t="s">
        <v>239</v>
      </c>
      <c r="D71" s="147">
        <f>D72+D73</f>
        <v>30</v>
      </c>
      <c r="E71" s="147">
        <f>E72+E73</f>
        <v>0</v>
      </c>
    </row>
    <row r="72" spans="1:6" ht="0.75" hidden="1" customHeight="1" x14ac:dyDescent="0.2">
      <c r="A72" s="156"/>
      <c r="B72" s="141" t="s">
        <v>560</v>
      </c>
      <c r="C72" s="23" t="s">
        <v>372</v>
      </c>
      <c r="D72" s="147">
        <v>0</v>
      </c>
      <c r="E72" s="147">
        <v>0</v>
      </c>
    </row>
    <row r="73" spans="1:6" s="251" customFormat="1" ht="66.75" customHeight="1" x14ac:dyDescent="0.2">
      <c r="A73" s="247"/>
      <c r="B73" s="248" t="s">
        <v>560</v>
      </c>
      <c r="C73" s="249" t="s">
        <v>360</v>
      </c>
      <c r="D73" s="250">
        <v>30</v>
      </c>
      <c r="E73" s="250">
        <v>0</v>
      </c>
    </row>
    <row r="74" spans="1:6" s="160" customFormat="1" ht="25.5" x14ac:dyDescent="0.2">
      <c r="A74" s="168"/>
      <c r="B74" s="217" t="s">
        <v>442</v>
      </c>
      <c r="C74" s="38" t="s">
        <v>288</v>
      </c>
      <c r="D74" s="146">
        <f>D75+D79</f>
        <v>486.6</v>
      </c>
      <c r="E74" s="146">
        <f>E75+E79</f>
        <v>22.9</v>
      </c>
    </row>
    <row r="75" spans="1:6" s="159" customFormat="1" ht="40.5" customHeight="1" x14ac:dyDescent="0.2">
      <c r="A75" s="158"/>
      <c r="B75" s="222" t="s">
        <v>443</v>
      </c>
      <c r="C75" s="223" t="s">
        <v>208</v>
      </c>
      <c r="D75" s="224">
        <f>D76</f>
        <v>421.7</v>
      </c>
      <c r="E75" s="224">
        <f>E76</f>
        <v>13.7</v>
      </c>
    </row>
    <row r="76" spans="1:6" ht="39.75" customHeight="1" x14ac:dyDescent="0.2">
      <c r="A76" s="156" t="s">
        <v>130</v>
      </c>
      <c r="B76" s="141" t="s">
        <v>561</v>
      </c>
      <c r="C76" s="23" t="s">
        <v>402</v>
      </c>
      <c r="D76" s="147">
        <f>D77+D78</f>
        <v>421.7</v>
      </c>
      <c r="E76" s="147">
        <f>E77+E78</f>
        <v>13.7</v>
      </c>
    </row>
    <row r="77" spans="1:6" ht="39" customHeight="1" x14ac:dyDescent="0.2">
      <c r="A77" s="157"/>
      <c r="B77" s="248" t="s">
        <v>561</v>
      </c>
      <c r="C77" s="249" t="s">
        <v>72</v>
      </c>
      <c r="D77" s="250">
        <v>13.7</v>
      </c>
      <c r="E77" s="250">
        <v>13.7</v>
      </c>
      <c r="F77" s="162"/>
    </row>
    <row r="78" spans="1:6" ht="65.25" customHeight="1" x14ac:dyDescent="0.2">
      <c r="A78" s="156" t="s">
        <v>128</v>
      </c>
      <c r="B78" s="248" t="s">
        <v>561</v>
      </c>
      <c r="C78" s="249" t="s">
        <v>194</v>
      </c>
      <c r="D78" s="250">
        <v>408</v>
      </c>
      <c r="E78" s="250">
        <v>0</v>
      </c>
      <c r="F78" s="145"/>
    </row>
    <row r="79" spans="1:6" s="159" customFormat="1" ht="38.25" customHeight="1" x14ac:dyDescent="0.2">
      <c r="A79" s="158" t="s">
        <v>213</v>
      </c>
      <c r="B79" s="222" t="s">
        <v>483</v>
      </c>
      <c r="C79" s="223" t="s">
        <v>599</v>
      </c>
      <c r="D79" s="224">
        <f>D80</f>
        <v>64.900000000000006</v>
      </c>
      <c r="E79" s="224">
        <f>E80</f>
        <v>9.1999999999999993</v>
      </c>
      <c r="F79" s="306"/>
    </row>
    <row r="80" spans="1:6" s="251" customFormat="1" ht="53.25" customHeight="1" x14ac:dyDescent="0.2">
      <c r="A80" s="247" t="s">
        <v>213</v>
      </c>
      <c r="B80" s="248" t="s">
        <v>562</v>
      </c>
      <c r="C80" s="249" t="s">
        <v>584</v>
      </c>
      <c r="D80" s="250">
        <v>64.900000000000006</v>
      </c>
      <c r="E80" s="250">
        <v>9.1999999999999993</v>
      </c>
    </row>
    <row r="81" spans="1:6" x14ac:dyDescent="0.2">
      <c r="A81" s="157"/>
      <c r="B81" s="141" t="s">
        <v>444</v>
      </c>
      <c r="C81" s="38" t="s">
        <v>202</v>
      </c>
      <c r="D81" s="146">
        <f>D92+D82</f>
        <v>18845.899999999998</v>
      </c>
      <c r="E81" s="146">
        <f>E92+E82</f>
        <v>2355.3000000000002</v>
      </c>
    </row>
    <row r="82" spans="1:6" s="159" customFormat="1" ht="48.75" customHeight="1" x14ac:dyDescent="0.2">
      <c r="A82" s="226" t="s">
        <v>131</v>
      </c>
      <c r="B82" s="222" t="s">
        <v>445</v>
      </c>
      <c r="C82" s="227" t="s">
        <v>310</v>
      </c>
      <c r="D82" s="224">
        <f>SUM(D84+D87+D90)</f>
        <v>1330.9</v>
      </c>
      <c r="E82" s="224">
        <f>SUM(E84+E87+E90)</f>
        <v>0</v>
      </c>
    </row>
    <row r="83" spans="1:6" ht="63.75" customHeight="1" x14ac:dyDescent="0.2">
      <c r="A83" s="218" t="s">
        <v>131</v>
      </c>
      <c r="B83" s="141" t="s">
        <v>446</v>
      </c>
      <c r="C83" s="219" t="s">
        <v>311</v>
      </c>
      <c r="D83" s="147">
        <f>SUM(D85+D88+D89+D91+D86)</f>
        <v>1330.9</v>
      </c>
      <c r="E83" s="147">
        <f>SUM(E85+E88+E89+E91+E86)</f>
        <v>0</v>
      </c>
    </row>
    <row r="84" spans="1:6" ht="40.5" customHeight="1" x14ac:dyDescent="0.2">
      <c r="A84" s="218" t="s">
        <v>131</v>
      </c>
      <c r="B84" s="141" t="s">
        <v>563</v>
      </c>
      <c r="C84" s="219" t="s">
        <v>509</v>
      </c>
      <c r="D84" s="147">
        <f>D85+D86</f>
        <v>729.80000000000007</v>
      </c>
      <c r="E84" s="147">
        <f>E85+E86</f>
        <v>0</v>
      </c>
      <c r="F84" s="162"/>
    </row>
    <row r="85" spans="1:6" s="251" customFormat="1" ht="28.5" customHeight="1" x14ac:dyDescent="0.2">
      <c r="A85" s="275"/>
      <c r="B85" s="248" t="s">
        <v>563</v>
      </c>
      <c r="C85" s="273" t="s">
        <v>525</v>
      </c>
      <c r="D85" s="276">
        <v>11.6</v>
      </c>
      <c r="E85" s="276">
        <v>0</v>
      </c>
    </row>
    <row r="86" spans="1:6" s="251" customFormat="1" ht="28.5" customHeight="1" x14ac:dyDescent="0.2">
      <c r="A86" s="275"/>
      <c r="B86" s="248" t="s">
        <v>563</v>
      </c>
      <c r="C86" s="273" t="s">
        <v>526</v>
      </c>
      <c r="D86" s="276">
        <v>718.2</v>
      </c>
      <c r="E86" s="276">
        <v>0</v>
      </c>
    </row>
    <row r="87" spans="1:6" ht="51" x14ac:dyDescent="0.2">
      <c r="A87" s="157" t="s">
        <v>125</v>
      </c>
      <c r="B87" s="221" t="s">
        <v>563</v>
      </c>
      <c r="C87" s="220" t="s">
        <v>512</v>
      </c>
      <c r="D87" s="147">
        <f>SUM(D88:D89)</f>
        <v>102.3</v>
      </c>
      <c r="E87" s="147">
        <f>SUM(E88:E89)</f>
        <v>0</v>
      </c>
      <c r="F87" s="162"/>
    </row>
    <row r="88" spans="1:6" s="251" customFormat="1" ht="23.25" customHeight="1" x14ac:dyDescent="0.2">
      <c r="A88" s="254"/>
      <c r="B88" s="272" t="s">
        <v>563</v>
      </c>
      <c r="C88" s="273" t="s">
        <v>545</v>
      </c>
      <c r="D88" s="250">
        <v>68.3</v>
      </c>
      <c r="E88" s="250">
        <v>0</v>
      </c>
      <c r="F88" s="274"/>
    </row>
    <row r="89" spans="1:6" s="251" customFormat="1" ht="23.25" customHeight="1" x14ac:dyDescent="0.2">
      <c r="A89" s="254"/>
      <c r="B89" s="272" t="s">
        <v>563</v>
      </c>
      <c r="C89" s="273" t="s">
        <v>546</v>
      </c>
      <c r="D89" s="250">
        <v>34</v>
      </c>
      <c r="E89" s="250">
        <v>0</v>
      </c>
      <c r="F89" s="274"/>
    </row>
    <row r="90" spans="1:6" ht="51.75" customHeight="1" x14ac:dyDescent="0.2">
      <c r="A90" s="157"/>
      <c r="B90" s="221" t="s">
        <v>563</v>
      </c>
      <c r="C90" s="220" t="s">
        <v>510</v>
      </c>
      <c r="D90" s="147">
        <f>SUM(D91)</f>
        <v>498.8</v>
      </c>
      <c r="E90" s="147">
        <f>SUM(E91)</f>
        <v>0</v>
      </c>
    </row>
    <row r="91" spans="1:6" s="251" customFormat="1" ht="24.75" customHeight="1" x14ac:dyDescent="0.2">
      <c r="A91" s="275" t="s">
        <v>131</v>
      </c>
      <c r="B91" s="272" t="s">
        <v>563</v>
      </c>
      <c r="C91" s="273" t="s">
        <v>527</v>
      </c>
      <c r="D91" s="250">
        <v>498.8</v>
      </c>
      <c r="E91" s="250">
        <v>0</v>
      </c>
    </row>
    <row r="92" spans="1:6" ht="26.25" customHeight="1" x14ac:dyDescent="0.2">
      <c r="A92" s="157"/>
      <c r="B92" s="141" t="s">
        <v>447</v>
      </c>
      <c r="C92" s="219" t="s">
        <v>162</v>
      </c>
      <c r="D92" s="147">
        <f>SUM(D94+D98+D103+D106+D110+D114+D116)</f>
        <v>17514.999999999996</v>
      </c>
      <c r="E92" s="147">
        <f>SUM(E94+E98+E103+E106+E110+E114+E116)</f>
        <v>2355.3000000000002</v>
      </c>
    </row>
    <row r="93" spans="1:6" s="251" customFormat="1" ht="24.75" customHeight="1" x14ac:dyDescent="0.2">
      <c r="A93" s="275" t="s">
        <v>131</v>
      </c>
      <c r="B93" s="248" t="s">
        <v>564</v>
      </c>
      <c r="C93" s="277" t="s">
        <v>240</v>
      </c>
      <c r="D93" s="250">
        <f>SUM(D95+D96+D97+D99+D100+D101+D102+D105+D107+D108+D109+D112+D113+D115+D116)</f>
        <v>17514.999999999996</v>
      </c>
      <c r="E93" s="250">
        <f>SUM(E95+E96+E97+E99+E100+E101+E102+E105+E107+E108+E109+E112+E113+E115+E116)</f>
        <v>2355.3000000000002</v>
      </c>
    </row>
    <row r="94" spans="1:6" s="159" customFormat="1" ht="92.25" customHeight="1" x14ac:dyDescent="0.2">
      <c r="A94" s="228"/>
      <c r="B94" s="222" t="s">
        <v>564</v>
      </c>
      <c r="C94" s="227" t="s">
        <v>553</v>
      </c>
      <c r="D94" s="224">
        <f>SUM(D95:D97)</f>
        <v>6432.5999999999995</v>
      </c>
      <c r="E94" s="224">
        <f>SUM(E95:E97)</f>
        <v>1374.3</v>
      </c>
      <c r="F94" s="225"/>
    </row>
    <row r="95" spans="1:6" s="283" customFormat="1" ht="27" customHeight="1" x14ac:dyDescent="0.2">
      <c r="A95" s="278"/>
      <c r="B95" s="279" t="s">
        <v>564</v>
      </c>
      <c r="C95" s="280" t="s">
        <v>531</v>
      </c>
      <c r="D95" s="281">
        <v>4185.5</v>
      </c>
      <c r="E95" s="281">
        <v>1036.8</v>
      </c>
      <c r="F95" s="282"/>
    </row>
    <row r="96" spans="1:6" s="283" customFormat="1" ht="36" customHeight="1" x14ac:dyDescent="0.2">
      <c r="A96" s="278"/>
      <c r="B96" s="279" t="s">
        <v>564</v>
      </c>
      <c r="C96" s="280" t="s">
        <v>532</v>
      </c>
      <c r="D96" s="281">
        <v>2024.9</v>
      </c>
      <c r="E96" s="281">
        <v>337.5</v>
      </c>
      <c r="F96" s="282"/>
    </row>
    <row r="97" spans="1:6" s="283" customFormat="1" ht="39" customHeight="1" x14ac:dyDescent="0.2">
      <c r="A97" s="278"/>
      <c r="B97" s="279" t="s">
        <v>564</v>
      </c>
      <c r="C97" s="280" t="s">
        <v>535</v>
      </c>
      <c r="D97" s="281">
        <v>222.2</v>
      </c>
      <c r="E97" s="281">
        <v>0</v>
      </c>
      <c r="F97" s="282"/>
    </row>
    <row r="98" spans="1:6" s="159" customFormat="1" ht="63.75" x14ac:dyDescent="0.2">
      <c r="A98" s="226"/>
      <c r="B98" s="222" t="s">
        <v>564</v>
      </c>
      <c r="C98" s="227" t="s">
        <v>511</v>
      </c>
      <c r="D98" s="224">
        <f>SUM(D99:D102)</f>
        <v>5000.7999999999993</v>
      </c>
      <c r="E98" s="224">
        <f>SUM(E99:E102)</f>
        <v>295</v>
      </c>
      <c r="F98" s="225"/>
    </row>
    <row r="99" spans="1:6" s="283" customFormat="1" x14ac:dyDescent="0.2">
      <c r="A99" s="284"/>
      <c r="B99" s="279" t="s">
        <v>564</v>
      </c>
      <c r="C99" s="285" t="s">
        <v>528</v>
      </c>
      <c r="D99" s="281">
        <v>70.599999999999994</v>
      </c>
      <c r="E99" s="281">
        <v>0</v>
      </c>
      <c r="F99" s="282"/>
    </row>
    <row r="100" spans="1:6" s="283" customFormat="1" x14ac:dyDescent="0.2">
      <c r="A100" s="284"/>
      <c r="B100" s="279" t="s">
        <v>564</v>
      </c>
      <c r="C100" s="285" t="s">
        <v>529</v>
      </c>
      <c r="D100" s="281">
        <v>952.4</v>
      </c>
      <c r="E100" s="281">
        <v>295</v>
      </c>
      <c r="F100" s="282"/>
    </row>
    <row r="101" spans="1:6" s="283" customFormat="1" ht="38.25" x14ac:dyDescent="0.2">
      <c r="A101" s="284"/>
      <c r="B101" s="279" t="s">
        <v>564</v>
      </c>
      <c r="C101" s="285" t="s">
        <v>541</v>
      </c>
      <c r="D101" s="281">
        <v>1907.6</v>
      </c>
      <c r="E101" s="281">
        <v>0</v>
      </c>
      <c r="F101" s="282"/>
    </row>
    <row r="102" spans="1:6" s="283" customFormat="1" ht="24.75" customHeight="1" x14ac:dyDescent="0.2">
      <c r="A102" s="284"/>
      <c r="B102" s="279" t="s">
        <v>564</v>
      </c>
      <c r="C102" s="285" t="s">
        <v>542</v>
      </c>
      <c r="D102" s="281">
        <v>2070.1999999999998</v>
      </c>
      <c r="E102" s="281">
        <v>0</v>
      </c>
      <c r="F102" s="282"/>
    </row>
    <row r="103" spans="1:6" s="159" customFormat="1" ht="51" x14ac:dyDescent="0.2">
      <c r="A103" s="226" t="s">
        <v>131</v>
      </c>
      <c r="B103" s="222" t="s">
        <v>564</v>
      </c>
      <c r="C103" s="229" t="s">
        <v>510</v>
      </c>
      <c r="D103" s="224">
        <f>D105+D104</f>
        <v>42.4</v>
      </c>
      <c r="E103" s="224">
        <f>E105+E104</f>
        <v>0</v>
      </c>
      <c r="F103" s="230"/>
    </row>
    <row r="104" spans="1:6" s="288" customFormat="1" hidden="1" x14ac:dyDescent="0.2">
      <c r="A104" s="286"/>
      <c r="B104" s="279"/>
      <c r="C104" s="285"/>
      <c r="D104" s="281"/>
      <c r="E104" s="281"/>
      <c r="F104" s="287"/>
    </row>
    <row r="105" spans="1:6" s="283" customFormat="1" ht="61.5" customHeight="1" x14ac:dyDescent="0.2">
      <c r="A105" s="278"/>
      <c r="B105" s="279" t="s">
        <v>564</v>
      </c>
      <c r="C105" s="280" t="s">
        <v>530</v>
      </c>
      <c r="D105" s="281">
        <v>42.4</v>
      </c>
      <c r="E105" s="281">
        <v>0</v>
      </c>
      <c r="F105" s="289"/>
    </row>
    <row r="106" spans="1:6" s="159" customFormat="1" ht="50.25" customHeight="1" x14ac:dyDescent="0.2">
      <c r="A106" s="228"/>
      <c r="B106" s="222" t="s">
        <v>564</v>
      </c>
      <c r="C106" s="227" t="s">
        <v>509</v>
      </c>
      <c r="D106" s="224">
        <f>SUM(D107:D109)</f>
        <v>1651.8999999999999</v>
      </c>
      <c r="E106" s="224">
        <f>SUM(E107:E109)</f>
        <v>13.9</v>
      </c>
    </row>
    <row r="107" spans="1:6" s="283" customFormat="1" ht="32.25" hidden="1" customHeight="1" x14ac:dyDescent="0.2">
      <c r="A107" s="278"/>
      <c r="B107" s="279"/>
      <c r="C107" s="280"/>
      <c r="D107" s="281"/>
      <c r="E107" s="281"/>
    </row>
    <row r="108" spans="1:6" s="283" customFormat="1" ht="48" customHeight="1" x14ac:dyDescent="0.2">
      <c r="A108" s="278"/>
      <c r="B108" s="279" t="s">
        <v>564</v>
      </c>
      <c r="C108" s="280" t="s">
        <v>543</v>
      </c>
      <c r="D108" s="281">
        <v>1497.6</v>
      </c>
      <c r="E108" s="281">
        <v>13.9</v>
      </c>
    </row>
    <row r="109" spans="1:6" s="283" customFormat="1" ht="48" customHeight="1" x14ac:dyDescent="0.2">
      <c r="A109" s="278"/>
      <c r="B109" s="279" t="s">
        <v>564</v>
      </c>
      <c r="C109" s="280" t="s">
        <v>544</v>
      </c>
      <c r="D109" s="281">
        <v>154.30000000000001</v>
      </c>
      <c r="E109" s="281">
        <v>0</v>
      </c>
    </row>
    <row r="110" spans="1:6" s="159" customFormat="1" ht="51" x14ac:dyDescent="0.2">
      <c r="A110" s="231" t="s">
        <v>125</v>
      </c>
      <c r="B110" s="222" t="s">
        <v>564</v>
      </c>
      <c r="C110" s="229" t="s">
        <v>547</v>
      </c>
      <c r="D110" s="224">
        <f>SUM(D111+D113)</f>
        <v>1646.1999999999998</v>
      </c>
      <c r="E110" s="224">
        <f>SUM(E111+E113)</f>
        <v>0</v>
      </c>
      <c r="F110" s="225"/>
    </row>
    <row r="111" spans="1:6" s="283" customFormat="1" ht="23.25" customHeight="1" x14ac:dyDescent="0.2">
      <c r="A111" s="290"/>
      <c r="B111" s="279" t="s">
        <v>564</v>
      </c>
      <c r="C111" s="285" t="s">
        <v>548</v>
      </c>
      <c r="D111" s="281">
        <f>SUM(D112)</f>
        <v>1613.1</v>
      </c>
      <c r="E111" s="281">
        <f>SUM(E112)</f>
        <v>0</v>
      </c>
      <c r="F111" s="282"/>
    </row>
    <row r="112" spans="1:6" s="283" customFormat="1" ht="23.25" customHeight="1" x14ac:dyDescent="0.2">
      <c r="A112" s="290"/>
      <c r="B112" s="279" t="s">
        <v>564</v>
      </c>
      <c r="C112" s="285" t="s">
        <v>549</v>
      </c>
      <c r="D112" s="281">
        <v>1613.1</v>
      </c>
      <c r="E112" s="281">
        <v>0</v>
      </c>
      <c r="F112" s="282"/>
    </row>
    <row r="113" spans="1:6" s="283" customFormat="1" ht="36" customHeight="1" x14ac:dyDescent="0.2">
      <c r="A113" s="290"/>
      <c r="B113" s="279" t="s">
        <v>564</v>
      </c>
      <c r="C113" s="285" t="s">
        <v>550</v>
      </c>
      <c r="D113" s="281">
        <v>33.1</v>
      </c>
      <c r="E113" s="281">
        <v>0</v>
      </c>
      <c r="F113" s="282"/>
    </row>
    <row r="114" spans="1:6" s="159" customFormat="1" ht="25.5" x14ac:dyDescent="0.2">
      <c r="A114" s="231" t="s">
        <v>125</v>
      </c>
      <c r="B114" s="222" t="s">
        <v>564</v>
      </c>
      <c r="C114" s="229" t="s">
        <v>552</v>
      </c>
      <c r="D114" s="224">
        <f>SUM(D115)</f>
        <v>52.4</v>
      </c>
      <c r="E114" s="224">
        <f>SUM(E115)</f>
        <v>0</v>
      </c>
      <c r="F114" s="225"/>
    </row>
    <row r="115" spans="1:6" s="283" customFormat="1" ht="23.25" customHeight="1" x14ac:dyDescent="0.2">
      <c r="A115" s="290"/>
      <c r="B115" s="279" t="s">
        <v>564</v>
      </c>
      <c r="C115" s="285" t="s">
        <v>551</v>
      </c>
      <c r="D115" s="281">
        <v>52.4</v>
      </c>
      <c r="E115" s="281">
        <v>0</v>
      </c>
      <c r="F115" s="282"/>
    </row>
    <row r="116" spans="1:6" s="159" customFormat="1" ht="48.75" customHeight="1" thickBot="1" x14ac:dyDescent="0.25">
      <c r="A116" s="228"/>
      <c r="B116" s="222" t="s">
        <v>564</v>
      </c>
      <c r="C116" s="227" t="s">
        <v>536</v>
      </c>
      <c r="D116" s="224">
        <v>2688.7</v>
      </c>
      <c r="E116" s="224">
        <v>672.1</v>
      </c>
    </row>
    <row r="117" spans="1:6" ht="16.7" customHeight="1" thickBot="1" x14ac:dyDescent="0.25">
      <c r="A117" s="163" t="s">
        <v>111</v>
      </c>
      <c r="B117" s="141"/>
      <c r="C117" s="38" t="s">
        <v>111</v>
      </c>
      <c r="D117" s="146">
        <f>D9+D58</f>
        <v>26491.499999999996</v>
      </c>
      <c r="E117" s="146">
        <f>E9+E58</f>
        <v>4128.16</v>
      </c>
      <c r="F117" s="162"/>
    </row>
    <row r="119" spans="1:6" x14ac:dyDescent="0.2">
      <c r="D119" s="166"/>
      <c r="E119" s="166"/>
    </row>
    <row r="139" spans="29:29" x14ac:dyDescent="0.2">
      <c r="AC139" s="151" t="s">
        <v>126</v>
      </c>
    </row>
    <row r="211" spans="57:57" x14ac:dyDescent="0.2">
      <c r="BE211" s="151" t="s">
        <v>127</v>
      </c>
    </row>
  </sheetData>
  <mergeCells count="15">
    <mergeCell ref="F65:F69"/>
    <mergeCell ref="C66:C67"/>
    <mergeCell ref="D66:D67"/>
    <mergeCell ref="B5:D5"/>
    <mergeCell ref="E7:E8"/>
    <mergeCell ref="E66:E67"/>
    <mergeCell ref="C2:E2"/>
    <mergeCell ref="B3:E3"/>
    <mergeCell ref="C4:E4"/>
    <mergeCell ref="A66:A67"/>
    <mergeCell ref="B66:B67"/>
    <mergeCell ref="D7:D8"/>
    <mergeCell ref="A7:A8"/>
    <mergeCell ref="B7:B8"/>
    <mergeCell ref="C7:C8"/>
  </mergeCells>
  <phoneticPr fontId="2" type="noConversion"/>
  <pageMargins left="0.86614173228346458" right="0.15748031496062992" top="0.31496062992125984" bottom="0.15748031496062992" header="0.15748031496062992" footer="0.15748031496062992"/>
  <pageSetup paperSize="9" scale="90" fitToHeight="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05"/>
  <sheetViews>
    <sheetView view="pageBreakPreview" topLeftCell="B1" zoomScaleNormal="100" zoomScaleSheetLayoutView="100" workbookViewId="0">
      <selection activeCell="D104" sqref="D104:E104"/>
    </sheetView>
  </sheetViews>
  <sheetFormatPr defaultRowHeight="12.75" x14ac:dyDescent="0.2"/>
  <cols>
    <col min="1" max="1" width="54.42578125" style="71" hidden="1" customWidth="1"/>
    <col min="2" max="2" width="24.5703125" style="98" customWidth="1"/>
    <col min="3" max="3" width="51.5703125" style="99" customWidth="1"/>
    <col min="4" max="5" width="10.28515625" style="63" customWidth="1"/>
    <col min="6" max="6" width="65.85546875" style="51" customWidth="1"/>
    <col min="7" max="7" width="16.42578125" style="51" customWidth="1"/>
    <col min="8" max="8" width="13.7109375" style="51" customWidth="1"/>
    <col min="9" max="16384" width="9.140625" style="51"/>
  </cols>
  <sheetData>
    <row r="1" spans="1:5" s="49" customFormat="1" ht="13.35" customHeight="1" x14ac:dyDescent="0.2">
      <c r="A1" s="48"/>
      <c r="B1" s="5"/>
      <c r="C1" s="322" t="s">
        <v>33</v>
      </c>
      <c r="D1" s="323"/>
      <c r="E1" s="324"/>
    </row>
    <row r="2" spans="1:5" s="49" customFormat="1" ht="13.35" hidden="1" customHeight="1" x14ac:dyDescent="0.2">
      <c r="A2" s="48"/>
      <c r="B2" s="5"/>
      <c r="C2" s="322" t="s">
        <v>346</v>
      </c>
      <c r="D2" s="323"/>
      <c r="E2" s="4"/>
    </row>
    <row r="3" spans="1:5" s="49" customFormat="1" ht="14.25" customHeight="1" x14ac:dyDescent="0.2">
      <c r="A3" s="48"/>
      <c r="B3" s="5"/>
      <c r="C3" s="322" t="s">
        <v>400</v>
      </c>
      <c r="D3" s="323"/>
      <c r="E3" s="324"/>
    </row>
    <row r="4" spans="1:5" s="49" customFormat="1" ht="11.25" customHeight="1" x14ac:dyDescent="0.2">
      <c r="A4" s="48"/>
      <c r="B4" s="5"/>
      <c r="C4" s="322" t="s">
        <v>401</v>
      </c>
      <c r="D4" s="323"/>
      <c r="E4" s="324"/>
    </row>
    <row r="5" spans="1:5" ht="48" customHeight="1" x14ac:dyDescent="0.3">
      <c r="A5" s="50"/>
      <c r="B5" s="329" t="s">
        <v>397</v>
      </c>
      <c r="C5" s="330"/>
      <c r="D5" s="330"/>
      <c r="E5" s="331"/>
    </row>
    <row r="6" spans="1:5" s="22" customFormat="1" ht="15.75" customHeight="1" x14ac:dyDescent="0.2">
      <c r="A6" s="52"/>
      <c r="B6" s="53"/>
      <c r="C6" s="52"/>
      <c r="D6" s="54"/>
      <c r="E6" s="54"/>
    </row>
    <row r="7" spans="1:5" s="55" customFormat="1" ht="23.25" customHeight="1" x14ac:dyDescent="0.2">
      <c r="A7" s="332" t="s">
        <v>107</v>
      </c>
      <c r="B7" s="333" t="s">
        <v>255</v>
      </c>
      <c r="C7" s="326" t="s">
        <v>148</v>
      </c>
      <c r="D7" s="326" t="s">
        <v>234</v>
      </c>
      <c r="E7" s="328"/>
    </row>
    <row r="8" spans="1:5" ht="24.75" customHeight="1" x14ac:dyDescent="0.2">
      <c r="A8" s="332"/>
      <c r="B8" s="333"/>
      <c r="C8" s="326"/>
      <c r="D8" s="3" t="s">
        <v>398</v>
      </c>
      <c r="E8" s="1" t="s">
        <v>399</v>
      </c>
    </row>
    <row r="9" spans="1:5" s="28" customFormat="1" ht="13.5" thickBot="1" x14ac:dyDescent="0.25">
      <c r="A9" s="56" t="s">
        <v>108</v>
      </c>
      <c r="B9" s="32" t="s">
        <v>140</v>
      </c>
      <c r="C9" s="33" t="s">
        <v>146</v>
      </c>
      <c r="D9" s="31">
        <f>D10+D44</f>
        <v>0</v>
      </c>
      <c r="E9" s="31">
        <f>E10+E44</f>
        <v>0</v>
      </c>
    </row>
    <row r="10" spans="1:5" s="28" customFormat="1" ht="13.5" thickBot="1" x14ac:dyDescent="0.25">
      <c r="A10" s="56" t="s">
        <v>108</v>
      </c>
      <c r="B10" s="32"/>
      <c r="C10" s="33" t="s">
        <v>108</v>
      </c>
      <c r="D10" s="31">
        <f>D11+D21+D33+D41+D14</f>
        <v>0</v>
      </c>
      <c r="E10" s="31">
        <f>E11+E21+E33+E41+E14</f>
        <v>0</v>
      </c>
    </row>
    <row r="11" spans="1:5" s="28" customFormat="1" ht="12.75" customHeight="1" x14ac:dyDescent="0.2">
      <c r="A11" s="57" t="s">
        <v>109</v>
      </c>
      <c r="B11" s="32" t="s">
        <v>142</v>
      </c>
      <c r="C11" s="33" t="s">
        <v>141</v>
      </c>
      <c r="D11" s="31">
        <f>D13</f>
        <v>0</v>
      </c>
      <c r="E11" s="31">
        <f>E13</f>
        <v>0</v>
      </c>
    </row>
    <row r="12" spans="1:5" s="28" customFormat="1" x14ac:dyDescent="0.2">
      <c r="A12" s="57"/>
      <c r="B12" s="32" t="s">
        <v>150</v>
      </c>
      <c r="C12" s="33" t="s">
        <v>149</v>
      </c>
      <c r="D12" s="31">
        <f>D13</f>
        <v>0</v>
      </c>
      <c r="E12" s="31">
        <f>E13</f>
        <v>0</v>
      </c>
    </row>
    <row r="13" spans="1:5" s="28" customFormat="1" ht="65.25" customHeight="1" x14ac:dyDescent="0.2">
      <c r="A13" s="58" t="s">
        <v>196</v>
      </c>
      <c r="B13" s="32" t="s">
        <v>181</v>
      </c>
      <c r="C13" s="33" t="s">
        <v>69</v>
      </c>
      <c r="D13" s="31"/>
      <c r="E13" s="31"/>
    </row>
    <row r="14" spans="1:5" s="28" customFormat="1" ht="25.5" x14ac:dyDescent="0.2">
      <c r="A14" s="58"/>
      <c r="B14" s="32" t="s">
        <v>312</v>
      </c>
      <c r="C14" s="33" t="s">
        <v>313</v>
      </c>
      <c r="D14" s="31">
        <f>D15</f>
        <v>0</v>
      </c>
      <c r="E14" s="31">
        <f>E15</f>
        <v>0</v>
      </c>
    </row>
    <row r="15" spans="1:5" s="28" customFormat="1" ht="24.75" customHeight="1" x14ac:dyDescent="0.2">
      <c r="A15" s="58"/>
      <c r="B15" s="32" t="s">
        <v>319</v>
      </c>
      <c r="C15" s="33" t="s">
        <v>314</v>
      </c>
      <c r="D15" s="31">
        <f>D16</f>
        <v>0</v>
      </c>
      <c r="E15" s="31">
        <f>E16</f>
        <v>0</v>
      </c>
    </row>
    <row r="16" spans="1:5" s="28" customFormat="1" ht="24" customHeight="1" x14ac:dyDescent="0.2">
      <c r="A16" s="58"/>
      <c r="B16" s="32" t="s">
        <v>318</v>
      </c>
      <c r="C16" s="33" t="s">
        <v>314</v>
      </c>
      <c r="D16" s="31">
        <f>D17+D18+D19+D20</f>
        <v>0</v>
      </c>
      <c r="E16" s="31">
        <f>E17+E18+E19+E20</f>
        <v>0</v>
      </c>
    </row>
    <row r="17" spans="1:5" s="28" customFormat="1" ht="63.75" customHeight="1" x14ac:dyDescent="0.2">
      <c r="A17" s="58"/>
      <c r="B17" s="32" t="s">
        <v>321</v>
      </c>
      <c r="C17" s="33" t="s">
        <v>320</v>
      </c>
      <c r="D17" s="31"/>
      <c r="E17" s="31"/>
    </row>
    <row r="18" spans="1:5" s="28" customFormat="1" ht="77.25" customHeight="1" x14ac:dyDescent="0.2">
      <c r="A18" s="58"/>
      <c r="B18" s="32" t="s">
        <v>323</v>
      </c>
      <c r="C18" s="33" t="s">
        <v>322</v>
      </c>
      <c r="D18" s="31"/>
      <c r="E18" s="31"/>
    </row>
    <row r="19" spans="1:5" s="28" customFormat="1" ht="63" customHeight="1" x14ac:dyDescent="0.2">
      <c r="A19" s="58"/>
      <c r="B19" s="32" t="s">
        <v>325</v>
      </c>
      <c r="C19" s="33" t="s">
        <v>324</v>
      </c>
      <c r="D19" s="31"/>
      <c r="E19" s="31"/>
    </row>
    <row r="20" spans="1:5" s="28" customFormat="1" ht="63.75" customHeight="1" x14ac:dyDescent="0.2">
      <c r="A20" s="58"/>
      <c r="B20" s="32" t="s">
        <v>327</v>
      </c>
      <c r="C20" s="33" t="s">
        <v>326</v>
      </c>
      <c r="D20" s="31"/>
      <c r="E20" s="31"/>
    </row>
    <row r="21" spans="1:5" s="28" customFormat="1" x14ac:dyDescent="0.2">
      <c r="A21" s="58"/>
      <c r="B21" s="32" t="s">
        <v>199</v>
      </c>
      <c r="C21" s="33" t="s">
        <v>200</v>
      </c>
      <c r="D21" s="31">
        <f>D32+D22</f>
        <v>0</v>
      </c>
      <c r="E21" s="31">
        <f>E32+E22</f>
        <v>0</v>
      </c>
    </row>
    <row r="22" spans="1:5" s="28" customFormat="1" ht="25.5" x14ac:dyDescent="0.2">
      <c r="A22" s="58"/>
      <c r="B22" s="32" t="s">
        <v>18</v>
      </c>
      <c r="C22" s="33" t="s">
        <v>19</v>
      </c>
      <c r="D22" s="31">
        <f>D23+D26</f>
        <v>0</v>
      </c>
      <c r="E22" s="31">
        <f>E23+E26</f>
        <v>0</v>
      </c>
    </row>
    <row r="23" spans="1:5" s="28" customFormat="1" ht="25.5" x14ac:dyDescent="0.2">
      <c r="A23" s="58"/>
      <c r="B23" s="32" t="s">
        <v>20</v>
      </c>
      <c r="C23" s="33" t="s">
        <v>21</v>
      </c>
      <c r="D23" s="31">
        <f>D24</f>
        <v>0</v>
      </c>
      <c r="E23" s="31">
        <f>E24</f>
        <v>0</v>
      </c>
    </row>
    <row r="24" spans="1:5" s="28" customFormat="1" ht="25.5" x14ac:dyDescent="0.2">
      <c r="A24" s="58"/>
      <c r="B24" s="32" t="s">
        <v>22</v>
      </c>
      <c r="C24" s="33" t="s">
        <v>21</v>
      </c>
      <c r="D24" s="31">
        <f>D25</f>
        <v>0</v>
      </c>
      <c r="E24" s="31">
        <f>E25</f>
        <v>0</v>
      </c>
    </row>
    <row r="25" spans="1:5" s="28" customFormat="1" ht="25.5" x14ac:dyDescent="0.2">
      <c r="A25" s="58"/>
      <c r="B25" s="32" t="s">
        <v>27</v>
      </c>
      <c r="C25" s="33" t="s">
        <v>21</v>
      </c>
      <c r="D25" s="31"/>
      <c r="E25" s="31"/>
    </row>
    <row r="26" spans="1:5" s="28" customFormat="1" ht="38.25" x14ac:dyDescent="0.2">
      <c r="A26" s="58"/>
      <c r="B26" s="32" t="s">
        <v>24</v>
      </c>
      <c r="C26" s="33" t="s">
        <v>23</v>
      </c>
      <c r="D26" s="31">
        <f>D27</f>
        <v>0</v>
      </c>
      <c r="E26" s="31">
        <f>E27</f>
        <v>0</v>
      </c>
    </row>
    <row r="27" spans="1:5" s="28" customFormat="1" ht="51" x14ac:dyDescent="0.2">
      <c r="A27" s="58"/>
      <c r="B27" s="32" t="s">
        <v>26</v>
      </c>
      <c r="C27" s="33" t="s">
        <v>25</v>
      </c>
      <c r="D27" s="31">
        <f>D30</f>
        <v>0</v>
      </c>
      <c r="E27" s="31">
        <f>E30</f>
        <v>0</v>
      </c>
    </row>
    <row r="28" spans="1:5" s="55" customFormat="1" ht="23.25" customHeight="1" x14ac:dyDescent="0.2">
      <c r="A28" s="332" t="s">
        <v>107</v>
      </c>
      <c r="B28" s="333" t="s">
        <v>255</v>
      </c>
      <c r="C28" s="326" t="s">
        <v>148</v>
      </c>
      <c r="D28" s="326" t="s">
        <v>234</v>
      </c>
      <c r="E28" s="328"/>
    </row>
    <row r="29" spans="1:5" ht="24.75" customHeight="1" x14ac:dyDescent="0.2">
      <c r="A29" s="332"/>
      <c r="B29" s="333"/>
      <c r="C29" s="326"/>
      <c r="D29" s="3" t="s">
        <v>398</v>
      </c>
      <c r="E29" s="1" t="s">
        <v>399</v>
      </c>
    </row>
    <row r="30" spans="1:5" s="28" customFormat="1" ht="51" x14ac:dyDescent="0.2">
      <c r="A30" s="58"/>
      <c r="B30" s="32" t="s">
        <v>28</v>
      </c>
      <c r="C30" s="33" t="s">
        <v>25</v>
      </c>
      <c r="D30" s="31"/>
      <c r="E30" s="31"/>
    </row>
    <row r="31" spans="1:5" s="28" customFormat="1" x14ac:dyDescent="0.2">
      <c r="A31" s="58"/>
      <c r="B31" s="32" t="s">
        <v>156</v>
      </c>
      <c r="C31" s="33" t="s">
        <v>201</v>
      </c>
      <c r="D31" s="31">
        <f>D32</f>
        <v>0</v>
      </c>
      <c r="E31" s="31">
        <f>E32</f>
        <v>0</v>
      </c>
    </row>
    <row r="32" spans="1:5" s="28" customFormat="1" x14ac:dyDescent="0.2">
      <c r="A32" s="58"/>
      <c r="B32" s="32" t="s">
        <v>236</v>
      </c>
      <c r="C32" s="33" t="s">
        <v>201</v>
      </c>
      <c r="D32" s="31"/>
      <c r="E32" s="31"/>
    </row>
    <row r="33" spans="1:5" s="28" customFormat="1" x14ac:dyDescent="0.2">
      <c r="A33" s="58"/>
      <c r="B33" s="32" t="s">
        <v>143</v>
      </c>
      <c r="C33" s="33" t="s">
        <v>144</v>
      </c>
      <c r="D33" s="31">
        <f>D35+D36</f>
        <v>0</v>
      </c>
      <c r="E33" s="31">
        <f>E35+E36</f>
        <v>0</v>
      </c>
    </row>
    <row r="34" spans="1:5" s="28" customFormat="1" x14ac:dyDescent="0.2">
      <c r="A34" s="58"/>
      <c r="B34" s="32" t="s">
        <v>157</v>
      </c>
      <c r="C34" s="33" t="s">
        <v>160</v>
      </c>
      <c r="D34" s="31">
        <f>D35</f>
        <v>0</v>
      </c>
      <c r="E34" s="31">
        <f>E35</f>
        <v>0</v>
      </c>
    </row>
    <row r="35" spans="1:5" s="28" customFormat="1" ht="38.25" x14ac:dyDescent="0.2">
      <c r="A35" s="58" t="s">
        <v>135</v>
      </c>
      <c r="B35" s="32" t="s">
        <v>129</v>
      </c>
      <c r="C35" s="23" t="s">
        <v>238</v>
      </c>
      <c r="D35" s="31"/>
      <c r="E35" s="31"/>
    </row>
    <row r="36" spans="1:5" s="28" customFormat="1" x14ac:dyDescent="0.2">
      <c r="A36" s="59" t="s">
        <v>137</v>
      </c>
      <c r="B36" s="32" t="s">
        <v>158</v>
      </c>
      <c r="C36" s="33" t="s">
        <v>137</v>
      </c>
      <c r="D36" s="31">
        <f>D37+D39</f>
        <v>0</v>
      </c>
      <c r="E36" s="31">
        <f>E37+E39</f>
        <v>0</v>
      </c>
    </row>
    <row r="37" spans="1:5" s="28" customFormat="1" x14ac:dyDescent="0.2">
      <c r="A37" s="59"/>
      <c r="B37" s="32" t="s">
        <v>174</v>
      </c>
      <c r="C37" s="33" t="s">
        <v>185</v>
      </c>
      <c r="D37" s="31">
        <f>D38</f>
        <v>0</v>
      </c>
      <c r="E37" s="31">
        <f>E38</f>
        <v>0</v>
      </c>
    </row>
    <row r="38" spans="1:5" s="61" customFormat="1" ht="24" customHeight="1" x14ac:dyDescent="0.2">
      <c r="A38" s="60" t="s">
        <v>211</v>
      </c>
      <c r="B38" s="32" t="s">
        <v>184</v>
      </c>
      <c r="C38" s="33" t="s">
        <v>186</v>
      </c>
      <c r="D38" s="31"/>
      <c r="E38" s="31"/>
    </row>
    <row r="39" spans="1:5" s="61" customFormat="1" ht="14.25" customHeight="1" x14ac:dyDescent="0.2">
      <c r="A39" s="60"/>
      <c r="B39" s="32" t="s">
        <v>187</v>
      </c>
      <c r="C39" s="33" t="s">
        <v>188</v>
      </c>
      <c r="D39" s="31">
        <f>D40</f>
        <v>0</v>
      </c>
      <c r="E39" s="31">
        <f>E40</f>
        <v>0</v>
      </c>
    </row>
    <row r="40" spans="1:5" s="61" customFormat="1" ht="24.75" customHeight="1" x14ac:dyDescent="0.2">
      <c r="A40" s="60" t="s">
        <v>212</v>
      </c>
      <c r="B40" s="32" t="s">
        <v>189</v>
      </c>
      <c r="C40" s="33" t="s">
        <v>190</v>
      </c>
      <c r="D40" s="31"/>
      <c r="E40" s="31"/>
    </row>
    <row r="41" spans="1:5" s="61" customFormat="1" x14ac:dyDescent="0.2">
      <c r="A41" s="60"/>
      <c r="B41" s="32" t="s">
        <v>115</v>
      </c>
      <c r="C41" s="33" t="s">
        <v>145</v>
      </c>
      <c r="D41" s="31">
        <f>D43</f>
        <v>0</v>
      </c>
      <c r="E41" s="31">
        <f>E43</f>
        <v>0</v>
      </c>
    </row>
    <row r="42" spans="1:5" s="61" customFormat="1" ht="38.25" x14ac:dyDescent="0.2">
      <c r="A42" s="60"/>
      <c r="B42" s="32" t="s">
        <v>210</v>
      </c>
      <c r="C42" s="33" t="s">
        <v>209</v>
      </c>
      <c r="D42" s="31">
        <f>D43</f>
        <v>0</v>
      </c>
      <c r="E42" s="31">
        <f>E43</f>
        <v>0</v>
      </c>
    </row>
    <row r="43" spans="1:5" s="28" customFormat="1" ht="63" customHeight="1" x14ac:dyDescent="0.2">
      <c r="A43" s="58" t="s">
        <v>133</v>
      </c>
      <c r="B43" s="32" t="s">
        <v>139</v>
      </c>
      <c r="C43" s="33" t="s">
        <v>244</v>
      </c>
      <c r="D43" s="31"/>
      <c r="E43" s="31"/>
    </row>
    <row r="44" spans="1:5" s="63" customFormat="1" ht="15" customHeight="1" x14ac:dyDescent="0.2">
      <c r="A44" s="62"/>
      <c r="B44" s="32"/>
      <c r="C44" s="33" t="s">
        <v>300</v>
      </c>
      <c r="D44" s="31">
        <f>D45+D54</f>
        <v>0</v>
      </c>
      <c r="E44" s="31">
        <f>E45+E54</f>
        <v>0</v>
      </c>
    </row>
    <row r="45" spans="1:5" s="65" customFormat="1" ht="26.25" customHeight="1" x14ac:dyDescent="0.2">
      <c r="A45" s="64"/>
      <c r="B45" s="32" t="s">
        <v>301</v>
      </c>
      <c r="C45" s="33" t="s">
        <v>302</v>
      </c>
      <c r="D45" s="31">
        <f>D50+D46</f>
        <v>0</v>
      </c>
      <c r="E45" s="31">
        <f>E50+E46</f>
        <v>0</v>
      </c>
    </row>
    <row r="46" spans="1:5" s="63" customFormat="1" ht="77.25" hidden="1" customHeight="1" x14ac:dyDescent="0.2">
      <c r="A46" s="62"/>
      <c r="B46" s="32" t="s">
        <v>376</v>
      </c>
      <c r="C46" s="33" t="s">
        <v>377</v>
      </c>
      <c r="D46" s="31">
        <f t="shared" ref="D46:E48" si="0">D47</f>
        <v>0</v>
      </c>
      <c r="E46" s="31">
        <f t="shared" si="0"/>
        <v>0</v>
      </c>
    </row>
    <row r="47" spans="1:5" s="63" customFormat="1" ht="39.75" hidden="1" customHeight="1" x14ac:dyDescent="0.2">
      <c r="A47" s="62"/>
      <c r="B47" s="32" t="s">
        <v>374</v>
      </c>
      <c r="C47" s="33" t="s">
        <v>375</v>
      </c>
      <c r="D47" s="31">
        <f t="shared" si="0"/>
        <v>0</v>
      </c>
      <c r="E47" s="31">
        <f t="shared" si="0"/>
        <v>0</v>
      </c>
    </row>
    <row r="48" spans="1:5" s="63" customFormat="1" ht="29.25" hidden="1" customHeight="1" x14ac:dyDescent="0.2">
      <c r="A48" s="62"/>
      <c r="B48" s="32" t="s">
        <v>373</v>
      </c>
      <c r="C48" s="33" t="s">
        <v>67</v>
      </c>
      <c r="D48" s="31">
        <f t="shared" si="0"/>
        <v>0</v>
      </c>
      <c r="E48" s="31">
        <f t="shared" si="0"/>
        <v>0</v>
      </c>
    </row>
    <row r="49" spans="1:5" s="63" customFormat="1" ht="29.25" hidden="1" customHeight="1" x14ac:dyDescent="0.2">
      <c r="A49" s="62"/>
      <c r="B49" s="32" t="s">
        <v>379</v>
      </c>
      <c r="C49" s="33" t="s">
        <v>67</v>
      </c>
      <c r="D49" s="31"/>
      <c r="E49" s="31"/>
    </row>
    <row r="50" spans="1:5" s="63" customFormat="1" ht="69.75" customHeight="1" x14ac:dyDescent="0.2">
      <c r="A50" s="62"/>
      <c r="B50" s="32" t="s">
        <v>303</v>
      </c>
      <c r="C50" s="33" t="s">
        <v>395</v>
      </c>
      <c r="D50" s="31">
        <f t="shared" ref="D50:E52" si="1">D51</f>
        <v>0</v>
      </c>
      <c r="E50" s="31">
        <f t="shared" si="1"/>
        <v>0</v>
      </c>
    </row>
    <row r="51" spans="1:5" s="63" customFormat="1" ht="77.25" customHeight="1" x14ac:dyDescent="0.2">
      <c r="A51" s="62"/>
      <c r="B51" s="32" t="s">
        <v>305</v>
      </c>
      <c r="C51" s="33" t="s">
        <v>306</v>
      </c>
      <c r="D51" s="31">
        <f t="shared" si="1"/>
        <v>0</v>
      </c>
      <c r="E51" s="31">
        <f t="shared" si="1"/>
        <v>0</v>
      </c>
    </row>
    <row r="52" spans="1:5" s="63" customFormat="1" ht="65.25" customHeight="1" x14ac:dyDescent="0.2">
      <c r="A52" s="62"/>
      <c r="B52" s="32" t="s">
        <v>329</v>
      </c>
      <c r="C52" s="33" t="s">
        <v>328</v>
      </c>
      <c r="D52" s="31">
        <f t="shared" si="1"/>
        <v>0</v>
      </c>
      <c r="E52" s="31">
        <f t="shared" si="1"/>
        <v>0</v>
      </c>
    </row>
    <row r="53" spans="1:5" s="63" customFormat="1" ht="65.25" customHeight="1" thickBot="1" x14ac:dyDescent="0.25">
      <c r="A53" s="62"/>
      <c r="B53" s="32" t="s">
        <v>330</v>
      </c>
      <c r="C53" s="33" t="s">
        <v>328</v>
      </c>
      <c r="D53" s="31"/>
      <c r="E53" s="31"/>
    </row>
    <row r="54" spans="1:5" s="63" customFormat="1" ht="27.75" hidden="1" customHeight="1" x14ac:dyDescent="0.2">
      <c r="A54" s="62"/>
      <c r="B54" s="94" t="s">
        <v>359</v>
      </c>
      <c r="C54" s="95" t="s">
        <v>355</v>
      </c>
      <c r="D54" s="96">
        <f t="shared" ref="D54:E56" si="2">D55</f>
        <v>0</v>
      </c>
      <c r="E54" s="96">
        <f t="shared" si="2"/>
        <v>0</v>
      </c>
    </row>
    <row r="55" spans="1:5" s="63" customFormat="1" ht="20.25" hidden="1" customHeight="1" x14ac:dyDescent="0.2">
      <c r="A55" s="62"/>
      <c r="B55" s="94" t="s">
        <v>354</v>
      </c>
      <c r="C55" s="95" t="s">
        <v>353</v>
      </c>
      <c r="D55" s="96">
        <f t="shared" si="2"/>
        <v>0</v>
      </c>
      <c r="E55" s="96">
        <f t="shared" si="2"/>
        <v>0</v>
      </c>
    </row>
    <row r="56" spans="1:5" s="63" customFormat="1" ht="20.25" hidden="1" customHeight="1" x14ac:dyDescent="0.2">
      <c r="A56" s="62"/>
      <c r="B56" s="94" t="s">
        <v>351</v>
      </c>
      <c r="C56" s="95" t="s">
        <v>352</v>
      </c>
      <c r="D56" s="96">
        <f t="shared" si="2"/>
        <v>0</v>
      </c>
      <c r="E56" s="96">
        <f t="shared" si="2"/>
        <v>0</v>
      </c>
    </row>
    <row r="57" spans="1:5" s="63" customFormat="1" ht="27" hidden="1" customHeight="1" thickBot="1" x14ac:dyDescent="0.25">
      <c r="A57" s="62"/>
      <c r="B57" s="94" t="s">
        <v>350</v>
      </c>
      <c r="C57" s="95" t="s">
        <v>349</v>
      </c>
      <c r="D57" s="96"/>
      <c r="E57" s="96"/>
    </row>
    <row r="58" spans="1:5" s="28" customFormat="1" ht="13.5" thickBot="1" x14ac:dyDescent="0.25">
      <c r="A58" s="66" t="s">
        <v>110</v>
      </c>
      <c r="B58" s="32" t="s">
        <v>114</v>
      </c>
      <c r="C58" s="33" t="s">
        <v>147</v>
      </c>
      <c r="D58" s="31">
        <f>D59+D105</f>
        <v>0</v>
      </c>
      <c r="E58" s="31">
        <f>E59+E105</f>
        <v>0</v>
      </c>
    </row>
    <row r="59" spans="1:5" s="28" customFormat="1" ht="26.25" thickBot="1" x14ac:dyDescent="0.25">
      <c r="A59" s="66" t="s">
        <v>110</v>
      </c>
      <c r="B59" s="32" t="s">
        <v>132</v>
      </c>
      <c r="C59" s="33" t="s">
        <v>165</v>
      </c>
      <c r="D59" s="31">
        <f>D60+D71+D76+D85</f>
        <v>0</v>
      </c>
      <c r="E59" s="31">
        <f>E60+E71+E76+E85</f>
        <v>0</v>
      </c>
    </row>
    <row r="60" spans="1:5" s="28" customFormat="1" ht="26.25" thickBot="1" x14ac:dyDescent="0.25">
      <c r="A60" s="66" t="s">
        <v>110</v>
      </c>
      <c r="B60" s="32" t="s">
        <v>286</v>
      </c>
      <c r="C60" s="33" t="s">
        <v>287</v>
      </c>
      <c r="D60" s="31">
        <f>D61+D66</f>
        <v>0</v>
      </c>
      <c r="E60" s="31">
        <f>E61+E66</f>
        <v>0</v>
      </c>
    </row>
    <row r="61" spans="1:5" s="28" customFormat="1" x14ac:dyDescent="0.2">
      <c r="A61" s="62"/>
      <c r="B61" s="32" t="s">
        <v>284</v>
      </c>
      <c r="C61" s="33" t="s">
        <v>285</v>
      </c>
      <c r="D61" s="31">
        <f>D62+D63</f>
        <v>0</v>
      </c>
      <c r="E61" s="31">
        <f>E62+E63</f>
        <v>0</v>
      </c>
    </row>
    <row r="62" spans="1:5" s="28" customFormat="1" ht="25.5" x14ac:dyDescent="0.2">
      <c r="A62" s="59" t="s">
        <v>124</v>
      </c>
      <c r="B62" s="32" t="s">
        <v>283</v>
      </c>
      <c r="C62" s="33" t="s">
        <v>136</v>
      </c>
      <c r="D62" s="31"/>
      <c r="E62" s="31"/>
    </row>
    <row r="63" spans="1:5" s="28" customFormat="1" ht="25.5" x14ac:dyDescent="0.2">
      <c r="A63" s="59"/>
      <c r="B63" s="32" t="s">
        <v>283</v>
      </c>
      <c r="C63" s="33" t="s">
        <v>245</v>
      </c>
      <c r="D63" s="31"/>
      <c r="E63" s="31"/>
    </row>
    <row r="64" spans="1:5" s="55" customFormat="1" ht="23.25" customHeight="1" x14ac:dyDescent="0.2">
      <c r="A64" s="332" t="s">
        <v>107</v>
      </c>
      <c r="B64" s="333" t="s">
        <v>255</v>
      </c>
      <c r="C64" s="326" t="s">
        <v>148</v>
      </c>
      <c r="D64" s="326" t="s">
        <v>234</v>
      </c>
      <c r="E64" s="328"/>
    </row>
    <row r="65" spans="1:6" ht="24.75" customHeight="1" x14ac:dyDescent="0.2">
      <c r="A65" s="332"/>
      <c r="B65" s="333"/>
      <c r="C65" s="326"/>
      <c r="D65" s="3" t="s">
        <v>398</v>
      </c>
      <c r="E65" s="1" t="s">
        <v>399</v>
      </c>
    </row>
    <row r="66" spans="1:6" s="28" customFormat="1" x14ac:dyDescent="0.2">
      <c r="A66" s="59"/>
      <c r="B66" s="32" t="s">
        <v>341</v>
      </c>
      <c r="C66" s="33" t="s">
        <v>342</v>
      </c>
      <c r="D66" s="31">
        <f>D69</f>
        <v>0</v>
      </c>
      <c r="E66" s="31">
        <f>E69</f>
        <v>0</v>
      </c>
      <c r="F66" s="325"/>
    </row>
    <row r="67" spans="1:6" s="55" customFormat="1" ht="23.25" hidden="1" customHeight="1" x14ac:dyDescent="0.2">
      <c r="A67" s="332" t="s">
        <v>107</v>
      </c>
      <c r="B67" s="333" t="s">
        <v>255</v>
      </c>
      <c r="C67" s="326" t="s">
        <v>148</v>
      </c>
      <c r="D67" s="326" t="s">
        <v>234</v>
      </c>
      <c r="E67" s="326" t="s">
        <v>234</v>
      </c>
      <c r="F67" s="325"/>
    </row>
    <row r="68" spans="1:6" ht="37.5" hidden="1" customHeight="1" x14ac:dyDescent="0.2">
      <c r="A68" s="332"/>
      <c r="B68" s="333"/>
      <c r="C68" s="326"/>
      <c r="D68" s="327"/>
      <c r="E68" s="327"/>
      <c r="F68" s="325"/>
    </row>
    <row r="69" spans="1:6" s="28" customFormat="1" x14ac:dyDescent="0.2">
      <c r="A69" s="59"/>
      <c r="B69" s="32" t="s">
        <v>343</v>
      </c>
      <c r="C69" s="33" t="s">
        <v>345</v>
      </c>
      <c r="D69" s="31">
        <f>D70</f>
        <v>0</v>
      </c>
      <c r="E69" s="31">
        <f>E70</f>
        <v>0</v>
      </c>
      <c r="F69" s="325"/>
    </row>
    <row r="70" spans="1:6" s="28" customFormat="1" x14ac:dyDescent="0.2">
      <c r="A70" s="59"/>
      <c r="B70" s="32" t="s">
        <v>344</v>
      </c>
      <c r="C70" s="33" t="s">
        <v>345</v>
      </c>
      <c r="D70" s="31"/>
      <c r="E70" s="31"/>
      <c r="F70" s="325"/>
    </row>
    <row r="71" spans="1:6" s="28" customFormat="1" ht="25.5" x14ac:dyDescent="0.2">
      <c r="A71" s="67"/>
      <c r="B71" s="32" t="s">
        <v>289</v>
      </c>
      <c r="C71" s="33" t="s">
        <v>116</v>
      </c>
      <c r="D71" s="31">
        <f>D72</f>
        <v>0</v>
      </c>
      <c r="E71" s="31">
        <f>E72</f>
        <v>0</v>
      </c>
      <c r="F71" s="325"/>
    </row>
    <row r="72" spans="1:6" s="28" customFormat="1" x14ac:dyDescent="0.2">
      <c r="A72" s="67"/>
      <c r="B72" s="32" t="s">
        <v>290</v>
      </c>
      <c r="C72" s="33" t="s">
        <v>161</v>
      </c>
      <c r="D72" s="31">
        <f>D73</f>
        <v>0</v>
      </c>
      <c r="E72" s="31">
        <f>E73</f>
        <v>0</v>
      </c>
    </row>
    <row r="73" spans="1:6" s="28" customFormat="1" x14ac:dyDescent="0.2">
      <c r="A73" s="67"/>
      <c r="B73" s="32" t="s">
        <v>291</v>
      </c>
      <c r="C73" s="33" t="s">
        <v>239</v>
      </c>
      <c r="D73" s="31">
        <f>D74+D75</f>
        <v>0</v>
      </c>
      <c r="E73" s="31">
        <f>E74+E75</f>
        <v>0</v>
      </c>
    </row>
    <row r="74" spans="1:6" s="28" customFormat="1" ht="38.25" hidden="1" x14ac:dyDescent="0.2">
      <c r="A74" s="67"/>
      <c r="B74" s="94" t="s">
        <v>292</v>
      </c>
      <c r="C74" s="95" t="s">
        <v>372</v>
      </c>
      <c r="D74" s="96"/>
      <c r="E74" s="96"/>
    </row>
    <row r="75" spans="1:6" s="28" customFormat="1" ht="63.75" customHeight="1" x14ac:dyDescent="0.2">
      <c r="A75" s="67"/>
      <c r="B75" s="32" t="s">
        <v>292</v>
      </c>
      <c r="C75" s="33" t="s">
        <v>396</v>
      </c>
      <c r="D75" s="31"/>
      <c r="E75" s="31"/>
    </row>
    <row r="76" spans="1:6" s="28" customFormat="1" ht="25.5" x14ac:dyDescent="0.2">
      <c r="A76" s="67"/>
      <c r="B76" s="32" t="s">
        <v>293</v>
      </c>
      <c r="C76" s="33" t="s">
        <v>288</v>
      </c>
      <c r="D76" s="31">
        <f>D82+D77</f>
        <v>0</v>
      </c>
      <c r="E76" s="31">
        <f>E82+E77</f>
        <v>0</v>
      </c>
    </row>
    <row r="77" spans="1:6" s="28" customFormat="1" ht="27.75" customHeight="1" x14ac:dyDescent="0.2">
      <c r="A77" s="67"/>
      <c r="B77" s="32" t="s">
        <v>297</v>
      </c>
      <c r="C77" s="33" t="s">
        <v>208</v>
      </c>
      <c r="D77" s="31">
        <f>D78</f>
        <v>0</v>
      </c>
      <c r="E77" s="31">
        <f>E78</f>
        <v>0</v>
      </c>
    </row>
    <row r="78" spans="1:6" s="28" customFormat="1" ht="26.25" customHeight="1" x14ac:dyDescent="0.2">
      <c r="A78" s="67" t="s">
        <v>213</v>
      </c>
      <c r="B78" s="32" t="s">
        <v>298</v>
      </c>
      <c r="C78" s="33" t="s">
        <v>247</v>
      </c>
      <c r="D78" s="31">
        <f>D79</f>
        <v>0</v>
      </c>
      <c r="E78" s="31">
        <f>E79</f>
        <v>0</v>
      </c>
    </row>
    <row r="79" spans="1:6" s="28" customFormat="1" ht="39.75" customHeight="1" x14ac:dyDescent="0.2">
      <c r="A79" s="67" t="s">
        <v>213</v>
      </c>
      <c r="B79" s="32" t="s">
        <v>299</v>
      </c>
      <c r="C79" s="33" t="s">
        <v>71</v>
      </c>
      <c r="D79" s="31">
        <f>D80+D81</f>
        <v>0</v>
      </c>
      <c r="E79" s="31">
        <f>E80+E81</f>
        <v>0</v>
      </c>
    </row>
    <row r="80" spans="1:6" s="28" customFormat="1" ht="39" customHeight="1" x14ac:dyDescent="0.2">
      <c r="A80" s="68"/>
      <c r="B80" s="32" t="s">
        <v>299</v>
      </c>
      <c r="C80" s="33" t="s">
        <v>72</v>
      </c>
      <c r="D80" s="31"/>
      <c r="E80" s="31"/>
    </row>
    <row r="81" spans="1:6" s="28" customFormat="1" ht="65.25" customHeight="1" x14ac:dyDescent="0.2">
      <c r="A81" s="67" t="s">
        <v>128</v>
      </c>
      <c r="B81" s="32" t="s">
        <v>299</v>
      </c>
      <c r="C81" s="33" t="s">
        <v>194</v>
      </c>
      <c r="D81" s="31"/>
      <c r="E81" s="31"/>
      <c r="F81" s="86"/>
    </row>
    <row r="82" spans="1:6" s="28" customFormat="1" ht="38.25" x14ac:dyDescent="0.2">
      <c r="A82" s="67"/>
      <c r="B82" s="32" t="s">
        <v>294</v>
      </c>
      <c r="C82" s="33" t="s">
        <v>159</v>
      </c>
      <c r="D82" s="31">
        <f>D83</f>
        <v>0</v>
      </c>
      <c r="E82" s="31">
        <f>E83</f>
        <v>0</v>
      </c>
    </row>
    <row r="83" spans="1:6" s="28" customFormat="1" ht="38.25" customHeight="1" x14ac:dyDescent="0.2">
      <c r="A83" s="67" t="s">
        <v>213</v>
      </c>
      <c r="B83" s="32" t="s">
        <v>295</v>
      </c>
      <c r="C83" s="33" t="s">
        <v>246</v>
      </c>
      <c r="D83" s="31">
        <f>D84</f>
        <v>0</v>
      </c>
      <c r="E83" s="31">
        <f>E84</f>
        <v>0</v>
      </c>
    </row>
    <row r="84" spans="1:6" s="28" customFormat="1" ht="40.5" customHeight="1" x14ac:dyDescent="0.2">
      <c r="A84" s="67" t="s">
        <v>213</v>
      </c>
      <c r="B84" s="32" t="s">
        <v>296</v>
      </c>
      <c r="C84" s="33" t="s">
        <v>70</v>
      </c>
      <c r="D84" s="31"/>
      <c r="E84" s="31"/>
    </row>
    <row r="85" spans="1:6" s="28" customFormat="1" x14ac:dyDescent="0.2">
      <c r="A85" s="59"/>
      <c r="B85" s="32" t="s">
        <v>282</v>
      </c>
      <c r="C85" s="33" t="s">
        <v>202</v>
      </c>
      <c r="D85" s="31">
        <f>D93+D86</f>
        <v>0</v>
      </c>
      <c r="E85" s="31">
        <f>E93+E86</f>
        <v>0</v>
      </c>
    </row>
    <row r="86" spans="1:6" s="28" customFormat="1" ht="48.75" customHeight="1" x14ac:dyDescent="0.2">
      <c r="A86" s="69" t="s">
        <v>131</v>
      </c>
      <c r="B86" s="32" t="s">
        <v>308</v>
      </c>
      <c r="C86" s="34" t="s">
        <v>310</v>
      </c>
      <c r="D86" s="31">
        <f>D87</f>
        <v>0</v>
      </c>
      <c r="E86" s="31">
        <f>E87</f>
        <v>0</v>
      </c>
    </row>
    <row r="87" spans="1:6" s="28" customFormat="1" ht="63.75" customHeight="1" x14ac:dyDescent="0.2">
      <c r="A87" s="69" t="s">
        <v>131</v>
      </c>
      <c r="B87" s="32" t="s">
        <v>307</v>
      </c>
      <c r="C87" s="34" t="s">
        <v>311</v>
      </c>
      <c r="D87" s="31">
        <f>D88+D90</f>
        <v>0</v>
      </c>
      <c r="E87" s="31">
        <f>E88+E90</f>
        <v>0</v>
      </c>
    </row>
    <row r="88" spans="1:6" s="28" customFormat="1" ht="50.25" customHeight="1" x14ac:dyDescent="0.2">
      <c r="A88" s="69" t="s">
        <v>131</v>
      </c>
      <c r="B88" s="32" t="s">
        <v>281</v>
      </c>
      <c r="C88" s="35" t="s">
        <v>4</v>
      </c>
      <c r="D88" s="31">
        <f>D89</f>
        <v>0</v>
      </c>
      <c r="E88" s="31">
        <f>E89</f>
        <v>0</v>
      </c>
    </row>
    <row r="89" spans="1:6" s="28" customFormat="1" ht="39" customHeight="1" x14ac:dyDescent="0.2">
      <c r="A89" s="69"/>
      <c r="B89" s="32"/>
      <c r="C89" s="35" t="s">
        <v>5</v>
      </c>
      <c r="D89" s="31"/>
      <c r="E89" s="31"/>
    </row>
    <row r="90" spans="1:6" s="28" customFormat="1" ht="88.5" customHeight="1" x14ac:dyDescent="0.2">
      <c r="A90" s="59" t="s">
        <v>125</v>
      </c>
      <c r="B90" s="32" t="s">
        <v>281</v>
      </c>
      <c r="C90" s="35" t="s">
        <v>12</v>
      </c>
      <c r="D90" s="31"/>
      <c r="E90" s="31"/>
    </row>
    <row r="91" spans="1:6" s="55" customFormat="1" ht="23.25" customHeight="1" x14ac:dyDescent="0.2">
      <c r="A91" s="332" t="s">
        <v>107</v>
      </c>
      <c r="B91" s="333" t="s">
        <v>255</v>
      </c>
      <c r="C91" s="326" t="s">
        <v>148</v>
      </c>
      <c r="D91" s="326" t="s">
        <v>234</v>
      </c>
      <c r="E91" s="328"/>
    </row>
    <row r="92" spans="1:6" ht="24.75" customHeight="1" x14ac:dyDescent="0.2">
      <c r="A92" s="332"/>
      <c r="B92" s="333"/>
      <c r="C92" s="326"/>
      <c r="D92" s="3" t="s">
        <v>398</v>
      </c>
      <c r="E92" s="1" t="s">
        <v>399</v>
      </c>
    </row>
    <row r="93" spans="1:6" s="28" customFormat="1" ht="14.25" customHeight="1" x14ac:dyDescent="0.2">
      <c r="A93" s="59"/>
      <c r="B93" s="32" t="s">
        <v>309</v>
      </c>
      <c r="C93" s="34" t="s">
        <v>162</v>
      </c>
      <c r="D93" s="31">
        <f>D94</f>
        <v>0</v>
      </c>
      <c r="E93" s="31">
        <f>E94</f>
        <v>0</v>
      </c>
    </row>
    <row r="94" spans="1:6" s="28" customFormat="1" ht="26.25" customHeight="1" x14ac:dyDescent="0.2">
      <c r="A94" s="69" t="s">
        <v>131</v>
      </c>
      <c r="B94" s="32" t="s">
        <v>280</v>
      </c>
      <c r="C94" s="34" t="s">
        <v>240</v>
      </c>
      <c r="D94" s="31">
        <f>D97+D95+D104+D103</f>
        <v>0</v>
      </c>
      <c r="E94" s="31">
        <f>E97+E95+E104+E103</f>
        <v>0</v>
      </c>
    </row>
    <row r="95" spans="1:6" s="28" customFormat="1" ht="66" customHeight="1" x14ac:dyDescent="0.2">
      <c r="A95" s="69" t="s">
        <v>131</v>
      </c>
      <c r="B95" s="32" t="s">
        <v>280</v>
      </c>
      <c r="C95" s="35" t="s">
        <v>1</v>
      </c>
      <c r="D95" s="31">
        <f>D96</f>
        <v>0</v>
      </c>
      <c r="E95" s="31">
        <f>E96</f>
        <v>0</v>
      </c>
    </row>
    <row r="96" spans="1:6" s="28" customFormat="1" ht="38.25" customHeight="1" x14ac:dyDescent="0.2">
      <c r="A96" s="69"/>
      <c r="B96" s="32"/>
      <c r="C96" s="35" t="s">
        <v>332</v>
      </c>
      <c r="D96" s="31"/>
      <c r="E96" s="31"/>
    </row>
    <row r="97" spans="1:6" s="28" customFormat="1" ht="51.75" customHeight="1" x14ac:dyDescent="0.2">
      <c r="A97" s="69" t="s">
        <v>131</v>
      </c>
      <c r="B97" s="32" t="s">
        <v>280</v>
      </c>
      <c r="C97" s="35" t="s">
        <v>4</v>
      </c>
      <c r="D97" s="31">
        <f>D99+D101+D102+D98+D100</f>
        <v>0</v>
      </c>
      <c r="E97" s="31">
        <f>E99+E101+E102+E98+E100</f>
        <v>0</v>
      </c>
      <c r="F97" s="85"/>
    </row>
    <row r="98" spans="1:6" s="28" customFormat="1" ht="51.75" hidden="1" customHeight="1" x14ac:dyDescent="0.2">
      <c r="A98" s="84"/>
      <c r="B98" s="94"/>
      <c r="C98" s="97" t="s">
        <v>369</v>
      </c>
      <c r="D98" s="96"/>
      <c r="E98" s="96"/>
      <c r="F98" s="85"/>
    </row>
    <row r="99" spans="1:6" s="28" customFormat="1" ht="40.5" customHeight="1" x14ac:dyDescent="0.2">
      <c r="A99" s="84"/>
      <c r="B99" s="32"/>
      <c r="C99" s="35" t="s">
        <v>5</v>
      </c>
      <c r="D99" s="31"/>
      <c r="E99" s="31"/>
    </row>
    <row r="100" spans="1:6" s="28" customFormat="1" ht="40.5" customHeight="1" x14ac:dyDescent="0.2">
      <c r="A100" s="84"/>
      <c r="B100" s="94"/>
      <c r="C100" s="35" t="s">
        <v>63</v>
      </c>
      <c r="D100" s="31"/>
      <c r="E100" s="31"/>
    </row>
    <row r="101" spans="1:6" s="28" customFormat="1" ht="55.5" customHeight="1" x14ac:dyDescent="0.2">
      <c r="A101" s="84"/>
      <c r="B101" s="94"/>
      <c r="C101" s="35" t="s">
        <v>8</v>
      </c>
      <c r="D101" s="31"/>
      <c r="E101" s="31"/>
    </row>
    <row r="102" spans="1:6" s="28" customFormat="1" ht="38.25" customHeight="1" x14ac:dyDescent="0.2">
      <c r="A102" s="84"/>
      <c r="B102" s="94"/>
      <c r="C102" s="35" t="s">
        <v>10</v>
      </c>
      <c r="D102" s="31"/>
      <c r="E102" s="31"/>
    </row>
    <row r="103" spans="1:6" s="28" customFormat="1" ht="87.75" hidden="1" customHeight="1" x14ac:dyDescent="0.2">
      <c r="A103" s="59" t="s">
        <v>125</v>
      </c>
      <c r="B103" s="94" t="s">
        <v>280</v>
      </c>
      <c r="C103" s="97" t="s">
        <v>12</v>
      </c>
      <c r="D103" s="96"/>
      <c r="E103" s="96"/>
    </row>
    <row r="104" spans="1:6" s="28" customFormat="1" ht="24.75" customHeight="1" thickBot="1" x14ac:dyDescent="0.25">
      <c r="A104" s="84"/>
      <c r="B104" s="32" t="s">
        <v>280</v>
      </c>
      <c r="C104" s="35" t="s">
        <v>367</v>
      </c>
      <c r="D104" s="31"/>
      <c r="E104" s="31"/>
    </row>
    <row r="105" spans="1:6" s="28" customFormat="1" ht="14.25" hidden="1" customHeight="1" x14ac:dyDescent="0.2">
      <c r="A105" s="84"/>
      <c r="B105" s="94" t="s">
        <v>385</v>
      </c>
      <c r="C105" s="97" t="s">
        <v>386</v>
      </c>
      <c r="D105" s="96">
        <f>D106</f>
        <v>0</v>
      </c>
      <c r="E105" s="96">
        <f>E106</f>
        <v>0</v>
      </c>
    </row>
    <row r="106" spans="1:6" s="28" customFormat="1" ht="26.25" hidden="1" customHeight="1" x14ac:dyDescent="0.2">
      <c r="A106" s="84"/>
      <c r="B106" s="94" t="s">
        <v>387</v>
      </c>
      <c r="C106" s="97" t="s">
        <v>384</v>
      </c>
      <c r="D106" s="96">
        <f>D107+D110</f>
        <v>0</v>
      </c>
      <c r="E106" s="96">
        <f>E107+E110</f>
        <v>0</v>
      </c>
    </row>
    <row r="107" spans="1:6" s="28" customFormat="1" ht="42.75" hidden="1" customHeight="1" x14ac:dyDescent="0.2">
      <c r="A107" s="84"/>
      <c r="B107" s="94" t="s">
        <v>388</v>
      </c>
      <c r="C107" s="97" t="s">
        <v>383</v>
      </c>
      <c r="D107" s="96">
        <f>D108</f>
        <v>0</v>
      </c>
      <c r="E107" s="96">
        <f>E108</f>
        <v>0</v>
      </c>
    </row>
    <row r="108" spans="1:6" s="28" customFormat="1" ht="37.5" hidden="1" customHeight="1" x14ac:dyDescent="0.2">
      <c r="A108" s="84"/>
      <c r="B108" s="94" t="s">
        <v>389</v>
      </c>
      <c r="C108" s="97" t="s">
        <v>383</v>
      </c>
      <c r="D108" s="96"/>
      <c r="E108" s="96"/>
    </row>
    <row r="109" spans="1:6" s="28" customFormat="1" ht="26.25" hidden="1" customHeight="1" x14ac:dyDescent="0.2">
      <c r="A109" s="84"/>
      <c r="B109" s="94" t="s">
        <v>390</v>
      </c>
      <c r="C109" s="97" t="s">
        <v>384</v>
      </c>
      <c r="D109" s="96">
        <f>D110</f>
        <v>0</v>
      </c>
      <c r="E109" s="96">
        <f>E110</f>
        <v>0</v>
      </c>
    </row>
    <row r="110" spans="1:6" s="28" customFormat="1" ht="26.25" hidden="1" customHeight="1" thickBot="1" x14ac:dyDescent="0.25">
      <c r="A110" s="84"/>
      <c r="B110" s="94" t="s">
        <v>393</v>
      </c>
      <c r="C110" s="97" t="s">
        <v>384</v>
      </c>
      <c r="D110" s="96"/>
      <c r="E110" s="96"/>
    </row>
    <row r="111" spans="1:6" s="28" customFormat="1" ht="16.7" customHeight="1" thickBot="1" x14ac:dyDescent="0.25">
      <c r="A111" s="66" t="s">
        <v>111</v>
      </c>
      <c r="B111" s="94"/>
      <c r="C111" s="33" t="s">
        <v>111</v>
      </c>
      <c r="D111" s="31">
        <f>D9+D58</f>
        <v>0</v>
      </c>
      <c r="E111" s="31">
        <f>E9+E58</f>
        <v>0</v>
      </c>
    </row>
    <row r="112" spans="1:6" x14ac:dyDescent="0.2">
      <c r="A112" s="93"/>
    </row>
    <row r="113" spans="1:1" x14ac:dyDescent="0.2">
      <c r="A113" s="93"/>
    </row>
    <row r="114" spans="1:1" x14ac:dyDescent="0.2">
      <c r="A114" s="93"/>
    </row>
    <row r="115" spans="1:1" x14ac:dyDescent="0.2">
      <c r="A115" s="93"/>
    </row>
    <row r="116" spans="1:1" x14ac:dyDescent="0.2">
      <c r="A116" s="93"/>
    </row>
    <row r="117" spans="1:1" x14ac:dyDescent="0.2">
      <c r="A117" s="93"/>
    </row>
    <row r="118" spans="1:1" x14ac:dyDescent="0.2">
      <c r="A118" s="93"/>
    </row>
    <row r="119" spans="1:1" x14ac:dyDescent="0.2">
      <c r="A119" s="93"/>
    </row>
    <row r="120" spans="1:1" x14ac:dyDescent="0.2">
      <c r="A120" s="93"/>
    </row>
    <row r="121" spans="1:1" x14ac:dyDescent="0.2">
      <c r="A121" s="93"/>
    </row>
    <row r="122" spans="1:1" x14ac:dyDescent="0.2">
      <c r="A122" s="93"/>
    </row>
    <row r="123" spans="1:1" x14ac:dyDescent="0.2">
      <c r="A123" s="93"/>
    </row>
    <row r="124" spans="1:1" x14ac:dyDescent="0.2">
      <c r="A124" s="93"/>
    </row>
    <row r="125" spans="1:1" x14ac:dyDescent="0.2">
      <c r="A125" s="93"/>
    </row>
    <row r="126" spans="1:1" x14ac:dyDescent="0.2">
      <c r="A126" s="93"/>
    </row>
    <row r="127" spans="1:1" x14ac:dyDescent="0.2">
      <c r="A127" s="93"/>
    </row>
    <row r="128" spans="1:1" x14ac:dyDescent="0.2">
      <c r="A128" s="93"/>
    </row>
    <row r="129" spans="1:29" x14ac:dyDescent="0.2">
      <c r="A129" s="93"/>
    </row>
    <row r="130" spans="1:29" x14ac:dyDescent="0.2">
      <c r="A130" s="93"/>
    </row>
    <row r="131" spans="1:29" x14ac:dyDescent="0.2">
      <c r="A131" s="93"/>
    </row>
    <row r="132" spans="1:29" x14ac:dyDescent="0.2">
      <c r="A132" s="93"/>
    </row>
    <row r="133" spans="1:29" x14ac:dyDescent="0.2">
      <c r="A133" s="93"/>
      <c r="AC133" s="51" t="s">
        <v>126</v>
      </c>
    </row>
    <row r="134" spans="1:29" x14ac:dyDescent="0.2">
      <c r="A134" s="93"/>
    </row>
    <row r="135" spans="1:29" x14ac:dyDescent="0.2">
      <c r="A135" s="93"/>
    </row>
    <row r="136" spans="1:29" x14ac:dyDescent="0.2">
      <c r="A136" s="93"/>
    </row>
    <row r="137" spans="1:29" x14ac:dyDescent="0.2">
      <c r="A137" s="93"/>
    </row>
    <row r="138" spans="1:29" x14ac:dyDescent="0.2">
      <c r="A138" s="93"/>
    </row>
    <row r="139" spans="1:29" x14ac:dyDescent="0.2">
      <c r="A139" s="93"/>
    </row>
    <row r="140" spans="1:29" x14ac:dyDescent="0.2">
      <c r="A140" s="93"/>
    </row>
    <row r="141" spans="1:29" x14ac:dyDescent="0.2">
      <c r="A141" s="93"/>
    </row>
    <row r="142" spans="1:29" x14ac:dyDescent="0.2">
      <c r="A142" s="93"/>
    </row>
    <row r="143" spans="1:29" x14ac:dyDescent="0.2">
      <c r="A143" s="93"/>
    </row>
    <row r="144" spans="1:29" x14ac:dyDescent="0.2">
      <c r="A144" s="93"/>
    </row>
    <row r="145" spans="1:1" x14ac:dyDescent="0.2">
      <c r="A145" s="93"/>
    </row>
    <row r="146" spans="1:1" x14ac:dyDescent="0.2">
      <c r="A146" s="93"/>
    </row>
    <row r="147" spans="1:1" x14ac:dyDescent="0.2">
      <c r="A147" s="93"/>
    </row>
    <row r="148" spans="1:1" x14ac:dyDescent="0.2">
      <c r="A148" s="93"/>
    </row>
    <row r="149" spans="1:1" x14ac:dyDescent="0.2">
      <c r="A149" s="93"/>
    </row>
    <row r="150" spans="1:1" x14ac:dyDescent="0.2">
      <c r="A150" s="93"/>
    </row>
    <row r="151" spans="1:1" x14ac:dyDescent="0.2">
      <c r="A151" s="93"/>
    </row>
    <row r="152" spans="1:1" x14ac:dyDescent="0.2">
      <c r="A152" s="93"/>
    </row>
    <row r="153" spans="1:1" x14ac:dyDescent="0.2">
      <c r="A153" s="93"/>
    </row>
    <row r="154" spans="1:1" x14ac:dyDescent="0.2">
      <c r="A154" s="93"/>
    </row>
    <row r="155" spans="1:1" x14ac:dyDescent="0.2">
      <c r="A155" s="93"/>
    </row>
    <row r="156" spans="1:1" x14ac:dyDescent="0.2">
      <c r="A156" s="93"/>
    </row>
    <row r="157" spans="1:1" x14ac:dyDescent="0.2">
      <c r="A157" s="93"/>
    </row>
    <row r="158" spans="1:1" x14ac:dyDescent="0.2">
      <c r="A158" s="93"/>
    </row>
    <row r="159" spans="1:1" x14ac:dyDescent="0.2">
      <c r="A159" s="93"/>
    </row>
    <row r="160" spans="1:1" x14ac:dyDescent="0.2">
      <c r="A160" s="93"/>
    </row>
    <row r="161" spans="1:1" x14ac:dyDescent="0.2">
      <c r="A161" s="93"/>
    </row>
    <row r="162" spans="1:1" x14ac:dyDescent="0.2">
      <c r="A162" s="93"/>
    </row>
    <row r="163" spans="1:1" x14ac:dyDescent="0.2">
      <c r="A163" s="93"/>
    </row>
    <row r="164" spans="1:1" x14ac:dyDescent="0.2">
      <c r="A164" s="93"/>
    </row>
    <row r="165" spans="1:1" x14ac:dyDescent="0.2">
      <c r="A165" s="93"/>
    </row>
    <row r="166" spans="1:1" x14ac:dyDescent="0.2">
      <c r="A166" s="93"/>
    </row>
    <row r="167" spans="1:1" x14ac:dyDescent="0.2">
      <c r="A167" s="93"/>
    </row>
    <row r="168" spans="1:1" x14ac:dyDescent="0.2">
      <c r="A168" s="93"/>
    </row>
    <row r="169" spans="1:1" x14ac:dyDescent="0.2">
      <c r="A169" s="93"/>
    </row>
    <row r="170" spans="1:1" x14ac:dyDescent="0.2">
      <c r="A170" s="93"/>
    </row>
    <row r="171" spans="1:1" x14ac:dyDescent="0.2">
      <c r="A171" s="93"/>
    </row>
    <row r="172" spans="1:1" x14ac:dyDescent="0.2">
      <c r="A172" s="93"/>
    </row>
    <row r="173" spans="1:1" x14ac:dyDescent="0.2">
      <c r="A173" s="93"/>
    </row>
    <row r="174" spans="1:1" x14ac:dyDescent="0.2">
      <c r="A174" s="93"/>
    </row>
    <row r="175" spans="1:1" x14ac:dyDescent="0.2">
      <c r="A175" s="93"/>
    </row>
    <row r="176" spans="1:1" x14ac:dyDescent="0.2">
      <c r="A176" s="93"/>
    </row>
    <row r="177" spans="1:1" x14ac:dyDescent="0.2">
      <c r="A177" s="93"/>
    </row>
    <row r="178" spans="1:1" x14ac:dyDescent="0.2">
      <c r="A178" s="93"/>
    </row>
    <row r="179" spans="1:1" x14ac:dyDescent="0.2">
      <c r="A179" s="93"/>
    </row>
    <row r="180" spans="1:1" x14ac:dyDescent="0.2">
      <c r="A180" s="93"/>
    </row>
    <row r="181" spans="1:1" x14ac:dyDescent="0.2">
      <c r="A181" s="93"/>
    </row>
    <row r="182" spans="1:1" x14ac:dyDescent="0.2">
      <c r="A182" s="93"/>
    </row>
    <row r="183" spans="1:1" x14ac:dyDescent="0.2">
      <c r="A183" s="93"/>
    </row>
    <row r="184" spans="1:1" x14ac:dyDescent="0.2">
      <c r="A184" s="93"/>
    </row>
    <row r="185" spans="1:1" x14ac:dyDescent="0.2">
      <c r="A185" s="93"/>
    </row>
    <row r="186" spans="1:1" x14ac:dyDescent="0.2">
      <c r="A186" s="93"/>
    </row>
    <row r="187" spans="1:1" x14ac:dyDescent="0.2">
      <c r="A187" s="93"/>
    </row>
    <row r="188" spans="1:1" x14ac:dyDescent="0.2">
      <c r="A188" s="93"/>
    </row>
    <row r="189" spans="1:1" x14ac:dyDescent="0.2">
      <c r="A189" s="93"/>
    </row>
    <row r="190" spans="1:1" x14ac:dyDescent="0.2">
      <c r="A190" s="93"/>
    </row>
    <row r="191" spans="1:1" x14ac:dyDescent="0.2">
      <c r="A191" s="93"/>
    </row>
    <row r="192" spans="1:1" x14ac:dyDescent="0.2">
      <c r="A192" s="93"/>
    </row>
    <row r="193" spans="1:57" x14ac:dyDescent="0.2">
      <c r="A193" s="93"/>
    </row>
    <row r="194" spans="1:57" x14ac:dyDescent="0.2">
      <c r="A194" s="93"/>
    </row>
    <row r="205" spans="1:57" x14ac:dyDescent="0.2">
      <c r="BE205" s="51" t="s">
        <v>127</v>
      </c>
    </row>
  </sheetData>
  <mergeCells count="27">
    <mergeCell ref="A91:A92"/>
    <mergeCell ref="B91:B92"/>
    <mergeCell ref="C91:C92"/>
    <mergeCell ref="D91:E91"/>
    <mergeCell ref="A67:A68"/>
    <mergeCell ref="B67:B68"/>
    <mergeCell ref="A7:A8"/>
    <mergeCell ref="B7:B8"/>
    <mergeCell ref="A28:A29"/>
    <mergeCell ref="B28:B29"/>
    <mergeCell ref="A64:A65"/>
    <mergeCell ref="B64:B65"/>
    <mergeCell ref="C1:E1"/>
    <mergeCell ref="F66:F71"/>
    <mergeCell ref="C67:C68"/>
    <mergeCell ref="D67:D68"/>
    <mergeCell ref="E67:E68"/>
    <mergeCell ref="C3:E3"/>
    <mergeCell ref="C4:E4"/>
    <mergeCell ref="C7:C8"/>
    <mergeCell ref="C2:D2"/>
    <mergeCell ref="D7:E7"/>
    <mergeCell ref="B5:E5"/>
    <mergeCell ref="C28:C29"/>
    <mergeCell ref="D28:E28"/>
    <mergeCell ref="C64:C65"/>
    <mergeCell ref="D64:E64"/>
  </mergeCells>
  <phoneticPr fontId="2" type="noConversion"/>
  <pageMargins left="0.85" right="0.17" top="0.33" bottom="0.16" header="0.17" footer="0.16"/>
  <pageSetup paperSize="9" scale="97" orientation="portrait" r:id="rId1"/>
  <headerFooter alignWithMargins="0"/>
  <rowBreaks count="1" manualBreakCount="1">
    <brk id="27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view="pageBreakPreview" zoomScaleNormal="100" workbookViewId="0">
      <selection activeCell="A3" sqref="A3:G3"/>
    </sheetView>
  </sheetViews>
  <sheetFormatPr defaultRowHeight="12.75" x14ac:dyDescent="0.2"/>
  <cols>
    <col min="1" max="1" width="14.7109375" style="125" customWidth="1"/>
    <col min="2" max="2" width="25.140625" style="125" customWidth="1"/>
    <col min="3" max="3" width="58.5703125" style="122" customWidth="1"/>
    <col min="4" max="7" width="9.140625" style="121" hidden="1" customWidth="1"/>
    <col min="8" max="8" width="9.140625" style="121"/>
    <col min="9" max="9" width="37.42578125" style="121" customWidth="1"/>
    <col min="10" max="16384" width="9.140625" style="121"/>
  </cols>
  <sheetData>
    <row r="1" spans="1:7" s="117" customFormat="1" ht="12.95" customHeight="1" x14ac:dyDescent="0.2">
      <c r="A1" s="334" t="s">
        <v>436</v>
      </c>
      <c r="B1" s="334"/>
      <c r="C1" s="334"/>
      <c r="D1" s="334"/>
      <c r="E1" s="334"/>
      <c r="F1" s="334"/>
      <c r="G1" s="334"/>
    </row>
    <row r="2" spans="1:7" s="117" customFormat="1" ht="12.95" hidden="1" customHeight="1" x14ac:dyDescent="0.2">
      <c r="A2" s="116"/>
      <c r="B2" s="116"/>
      <c r="C2" s="322" t="s">
        <v>484</v>
      </c>
      <c r="D2" s="322"/>
      <c r="E2" s="116"/>
      <c r="F2" s="116"/>
      <c r="G2" s="116"/>
    </row>
    <row r="3" spans="1:7" s="118" customFormat="1" ht="15" customHeight="1" x14ac:dyDescent="0.2">
      <c r="A3" s="335" t="s">
        <v>492</v>
      </c>
      <c r="B3" s="335"/>
      <c r="C3" s="335"/>
      <c r="D3" s="335"/>
      <c r="E3" s="335"/>
      <c r="F3" s="335"/>
      <c r="G3" s="335"/>
    </row>
    <row r="4" spans="1:7" s="118" customFormat="1" ht="13.35" customHeight="1" x14ac:dyDescent="0.2">
      <c r="A4" s="335" t="s">
        <v>521</v>
      </c>
      <c r="B4" s="335"/>
      <c r="C4" s="335"/>
      <c r="D4" s="335"/>
      <c r="E4" s="335"/>
      <c r="F4" s="335"/>
      <c r="G4" s="335"/>
    </row>
    <row r="5" spans="1:7" s="118" customFormat="1" ht="13.35" customHeight="1" x14ac:dyDescent="0.2">
      <c r="A5" s="30"/>
      <c r="B5" s="30"/>
      <c r="C5" s="30"/>
      <c r="D5" s="30"/>
      <c r="E5" s="30"/>
      <c r="F5" s="30"/>
      <c r="G5" s="30"/>
    </row>
    <row r="6" spans="1:7" s="119" customFormat="1" ht="52.5" customHeight="1" x14ac:dyDescent="0.3">
      <c r="A6" s="336" t="s">
        <v>493</v>
      </c>
      <c r="B6" s="336"/>
      <c r="C6" s="336"/>
      <c r="D6" s="100"/>
      <c r="E6" s="100"/>
      <c r="F6" s="100"/>
      <c r="G6" s="100"/>
    </row>
    <row r="7" spans="1:7" ht="16.5" customHeight="1" x14ac:dyDescent="0.2">
      <c r="A7" s="120"/>
      <c r="B7" s="120"/>
      <c r="C7" s="120"/>
    </row>
    <row r="8" spans="1:7" s="122" customFormat="1" ht="26.25" customHeight="1" x14ac:dyDescent="0.2">
      <c r="A8" s="328" t="s">
        <v>255</v>
      </c>
      <c r="B8" s="328"/>
      <c r="C8" s="328" t="s">
        <v>14</v>
      </c>
    </row>
    <row r="9" spans="1:7" ht="25.5" x14ac:dyDescent="0.2">
      <c r="A9" s="1" t="s">
        <v>15</v>
      </c>
      <c r="B9" s="1" t="s">
        <v>16</v>
      </c>
      <c r="C9" s="328"/>
    </row>
    <row r="10" spans="1:7" ht="26.25" customHeight="1" x14ac:dyDescent="0.2">
      <c r="A10" s="127" t="s">
        <v>41</v>
      </c>
      <c r="B10" s="126"/>
      <c r="C10" s="129" t="s">
        <v>42</v>
      </c>
    </row>
    <row r="11" spans="1:7" ht="53.25" customHeight="1" x14ac:dyDescent="0.2">
      <c r="A11" s="127"/>
      <c r="B11" s="126" t="s">
        <v>43</v>
      </c>
      <c r="C11" s="33" t="s">
        <v>69</v>
      </c>
    </row>
    <row r="12" spans="1:7" ht="27.75" customHeight="1" x14ac:dyDescent="0.2">
      <c r="A12" s="127"/>
      <c r="B12" s="126" t="s">
        <v>34</v>
      </c>
      <c r="C12" s="130" t="s">
        <v>21</v>
      </c>
    </row>
    <row r="13" spans="1:7" ht="12.75" customHeight="1" x14ac:dyDescent="0.2">
      <c r="A13" s="127"/>
      <c r="B13" s="126" t="s">
        <v>44</v>
      </c>
      <c r="C13" s="131" t="s">
        <v>201</v>
      </c>
    </row>
    <row r="14" spans="1:7" ht="25.5" x14ac:dyDescent="0.2">
      <c r="A14" s="127"/>
      <c r="B14" s="126" t="s">
        <v>404</v>
      </c>
      <c r="C14" s="131" t="s">
        <v>405</v>
      </c>
    </row>
    <row r="15" spans="1:7" ht="38.25" x14ac:dyDescent="0.2">
      <c r="A15" s="127"/>
      <c r="B15" s="126" t="s">
        <v>45</v>
      </c>
      <c r="C15" s="23" t="s">
        <v>238</v>
      </c>
    </row>
    <row r="16" spans="1:7" ht="25.5" x14ac:dyDescent="0.2">
      <c r="A16" s="127"/>
      <c r="B16" s="126" t="s">
        <v>46</v>
      </c>
      <c r="C16" s="129" t="s">
        <v>186</v>
      </c>
    </row>
    <row r="17" spans="1:3" ht="25.5" x14ac:dyDescent="0.2">
      <c r="A17" s="127"/>
      <c r="B17" s="126" t="s">
        <v>47</v>
      </c>
      <c r="C17" s="129" t="s">
        <v>190</v>
      </c>
    </row>
    <row r="18" spans="1:3" ht="25.5" x14ac:dyDescent="0.2">
      <c r="A18" s="127" t="s">
        <v>406</v>
      </c>
      <c r="B18" s="126"/>
      <c r="C18" s="129" t="s">
        <v>407</v>
      </c>
    </row>
    <row r="19" spans="1:3" ht="49.5" customHeight="1" x14ac:dyDescent="0.2">
      <c r="A19" s="127"/>
      <c r="B19" s="126" t="s">
        <v>408</v>
      </c>
      <c r="C19" s="129" t="s">
        <v>48</v>
      </c>
    </row>
    <row r="20" spans="1:3" ht="49.5" hidden="1" customHeight="1" x14ac:dyDescent="0.2">
      <c r="A20" s="123"/>
      <c r="B20" s="126" t="s">
        <v>49</v>
      </c>
      <c r="C20" s="129" t="s">
        <v>48</v>
      </c>
    </row>
    <row r="21" spans="1:3" ht="50.25" customHeight="1" x14ac:dyDescent="0.2">
      <c r="A21" s="123"/>
      <c r="B21" s="126" t="s">
        <v>500</v>
      </c>
      <c r="C21" s="129" t="s">
        <v>498</v>
      </c>
    </row>
    <row r="22" spans="1:3" ht="18" customHeight="1" x14ac:dyDescent="0.2">
      <c r="A22" s="123"/>
      <c r="B22" s="126" t="s">
        <v>50</v>
      </c>
      <c r="C22" s="129" t="s">
        <v>349</v>
      </c>
    </row>
    <row r="23" spans="1:3" ht="49.5" customHeight="1" x14ac:dyDescent="0.2">
      <c r="A23" s="123"/>
      <c r="B23" s="132" t="s">
        <v>474</v>
      </c>
      <c r="C23" s="23" t="s">
        <v>473</v>
      </c>
    </row>
    <row r="24" spans="1:3" ht="25.5" x14ac:dyDescent="0.2">
      <c r="A24" s="123"/>
      <c r="B24" s="132" t="s">
        <v>51</v>
      </c>
      <c r="C24" s="23" t="s">
        <v>470</v>
      </c>
    </row>
    <row r="25" spans="1:3" ht="12.75" customHeight="1" x14ac:dyDescent="0.2">
      <c r="A25" s="123"/>
      <c r="B25" s="132" t="s">
        <v>462</v>
      </c>
      <c r="C25" s="23" t="s">
        <v>409</v>
      </c>
    </row>
    <row r="26" spans="1:3" ht="24" customHeight="1" x14ac:dyDescent="0.2">
      <c r="A26" s="123"/>
      <c r="B26" s="126" t="s">
        <v>448</v>
      </c>
      <c r="C26" s="23" t="s">
        <v>481</v>
      </c>
    </row>
    <row r="27" spans="1:3" ht="24" customHeight="1" x14ac:dyDescent="0.2">
      <c r="A27" s="123"/>
      <c r="B27" s="126" t="s">
        <v>482</v>
      </c>
      <c r="C27" s="23" t="s">
        <v>488</v>
      </c>
    </row>
    <row r="28" spans="1:3" ht="15.75" customHeight="1" x14ac:dyDescent="0.2">
      <c r="A28" s="123"/>
      <c r="B28" s="132" t="s">
        <v>449</v>
      </c>
      <c r="C28" s="23" t="s">
        <v>345</v>
      </c>
    </row>
    <row r="29" spans="1:3" ht="13.5" customHeight="1" x14ac:dyDescent="0.2">
      <c r="A29" s="123"/>
      <c r="B29" s="132" t="s">
        <v>450</v>
      </c>
      <c r="C29" s="23" t="s">
        <v>239</v>
      </c>
    </row>
    <row r="30" spans="1:3" ht="26.25" customHeight="1" x14ac:dyDescent="0.2">
      <c r="A30" s="123"/>
      <c r="B30" s="126" t="s">
        <v>451</v>
      </c>
      <c r="C30" s="23" t="s">
        <v>52</v>
      </c>
    </row>
    <row r="31" spans="1:3" ht="40.5" customHeight="1" x14ac:dyDescent="0.2">
      <c r="A31" s="123"/>
      <c r="B31" s="126" t="s">
        <v>452</v>
      </c>
      <c r="C31" s="23" t="s">
        <v>246</v>
      </c>
    </row>
    <row r="32" spans="1:3" ht="61.5" customHeight="1" x14ac:dyDescent="0.2">
      <c r="A32" s="123"/>
      <c r="B32" s="126" t="s">
        <v>453</v>
      </c>
      <c r="C32" s="23" t="s">
        <v>311</v>
      </c>
    </row>
    <row r="33" spans="1:3" ht="38.25" x14ac:dyDescent="0.2">
      <c r="A33" s="123"/>
      <c r="B33" s="126" t="s">
        <v>523</v>
      </c>
      <c r="C33" s="23" t="s">
        <v>524</v>
      </c>
    </row>
    <row r="34" spans="1:3" ht="24.75" customHeight="1" x14ac:dyDescent="0.2">
      <c r="A34" s="123"/>
      <c r="B34" s="126" t="s">
        <v>454</v>
      </c>
      <c r="C34" s="23" t="s">
        <v>53</v>
      </c>
    </row>
    <row r="35" spans="1:3" ht="38.25" x14ac:dyDescent="0.2">
      <c r="A35" s="123"/>
      <c r="B35" s="126" t="s">
        <v>491</v>
      </c>
      <c r="C35" s="23" t="s">
        <v>383</v>
      </c>
    </row>
    <row r="36" spans="1:3" ht="12.75" customHeight="1" x14ac:dyDescent="0.2">
      <c r="A36" s="123"/>
      <c r="B36" s="132" t="s">
        <v>455</v>
      </c>
      <c r="C36" s="23" t="s">
        <v>384</v>
      </c>
    </row>
    <row r="37" spans="1:3" ht="63.75" customHeight="1" x14ac:dyDescent="0.2">
      <c r="A37" s="123"/>
      <c r="B37" s="132" t="s">
        <v>456</v>
      </c>
      <c r="C37" s="23" t="s">
        <v>515</v>
      </c>
    </row>
    <row r="38" spans="1:3" ht="39" customHeight="1" x14ac:dyDescent="0.2">
      <c r="A38" s="123"/>
      <c r="B38" s="132" t="s">
        <v>457</v>
      </c>
      <c r="C38" s="33" t="s">
        <v>410</v>
      </c>
    </row>
    <row r="39" spans="1:3" ht="39.75" customHeight="1" x14ac:dyDescent="0.2">
      <c r="A39" s="123"/>
      <c r="B39" s="132" t="s">
        <v>458</v>
      </c>
      <c r="C39" s="128" t="s">
        <v>411</v>
      </c>
    </row>
    <row r="40" spans="1:3" x14ac:dyDescent="0.2">
      <c r="A40" s="124"/>
    </row>
    <row r="41" spans="1:3" x14ac:dyDescent="0.2">
      <c r="A41" s="124"/>
    </row>
    <row r="42" spans="1:3" x14ac:dyDescent="0.2">
      <c r="A42" s="124"/>
    </row>
    <row r="43" spans="1:3" x14ac:dyDescent="0.2">
      <c r="A43" s="124"/>
    </row>
    <row r="44" spans="1:3" x14ac:dyDescent="0.2">
      <c r="A44" s="124"/>
    </row>
  </sheetData>
  <mergeCells count="7">
    <mergeCell ref="A1:G1"/>
    <mergeCell ref="A3:G3"/>
    <mergeCell ref="A4:G4"/>
    <mergeCell ref="A6:C6"/>
    <mergeCell ref="A8:B8"/>
    <mergeCell ref="C8:C9"/>
    <mergeCell ref="C2:D2"/>
  </mergeCells>
  <phoneticPr fontId="2" type="noConversion"/>
  <pageMargins left="0.75" right="0.5" top="0.49" bottom="0.55000000000000004" header="0.5" footer="0.5"/>
  <pageSetup paperSize="9" scale="89" orientation="portrait" r:id="rId1"/>
  <headerFooter alignWithMargins="0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B36"/>
  <sheetViews>
    <sheetView view="pageBreakPreview" zoomScaleNormal="100" workbookViewId="0">
      <selection activeCell="F4" sqref="A4:AL5"/>
    </sheetView>
  </sheetViews>
  <sheetFormatPr defaultColWidth="0.85546875" defaultRowHeight="11.25" x14ac:dyDescent="0.2"/>
  <cols>
    <col min="1" max="1" width="9.140625" style="16" customWidth="1"/>
    <col min="2" max="2" width="26.5703125" style="16" customWidth="1"/>
    <col min="3" max="25" width="1.7109375" style="16" customWidth="1"/>
    <col min="26" max="26" width="2.42578125" style="16" customWidth="1"/>
    <col min="27" max="28" width="1.7109375" style="16" customWidth="1"/>
    <col min="29" max="37" width="1.140625" style="16" customWidth="1"/>
    <col min="38" max="38" width="5.42578125" style="16" customWidth="1"/>
    <col min="39" max="49" width="1.140625" style="17" hidden="1" customWidth="1"/>
    <col min="50" max="56" width="1.140625" style="16" hidden="1" customWidth="1"/>
    <col min="57" max="57" width="0.42578125" style="16" hidden="1" customWidth="1"/>
    <col min="58" max="59" width="1.140625" style="16" hidden="1" customWidth="1"/>
    <col min="60" max="60" width="1.42578125" style="16" hidden="1" customWidth="1"/>
    <col min="61" max="16384" width="0.85546875" style="16"/>
  </cols>
  <sheetData>
    <row r="3" spans="1:80" s="18" customFormat="1" ht="13.5" customHeight="1" x14ac:dyDescent="0.2">
      <c r="A3" s="349" t="s">
        <v>437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49"/>
      <c r="AD3" s="349"/>
      <c r="AE3" s="349"/>
      <c r="AF3" s="349"/>
      <c r="AG3" s="349"/>
      <c r="AH3" s="349"/>
      <c r="AI3" s="349"/>
      <c r="AJ3" s="349"/>
      <c r="AK3" s="349"/>
      <c r="AL3" s="349"/>
      <c r="AM3" s="91"/>
      <c r="AN3" s="91"/>
      <c r="AO3" s="91"/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</row>
    <row r="4" spans="1:80" s="13" customFormat="1" ht="13.5" customHeight="1" x14ac:dyDescent="0.2">
      <c r="A4" s="139"/>
      <c r="B4" s="139"/>
      <c r="C4" s="139"/>
      <c r="D4" s="139"/>
      <c r="E4" s="139"/>
      <c r="F4" s="335" t="s">
        <v>412</v>
      </c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  <c r="AF4" s="352"/>
      <c r="AG4" s="352"/>
      <c r="AH4" s="352"/>
      <c r="AI4" s="352"/>
      <c r="AJ4" s="352"/>
      <c r="AK4" s="352"/>
      <c r="AL4" s="352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</row>
    <row r="5" spans="1:80" s="13" customFormat="1" ht="13.35" customHeight="1" x14ac:dyDescent="0.2">
      <c r="A5" s="350" t="s">
        <v>522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0"/>
      <c r="AD5" s="350"/>
      <c r="AE5" s="350"/>
      <c r="AF5" s="350"/>
      <c r="AG5" s="350"/>
      <c r="AH5" s="350"/>
      <c r="AI5" s="350"/>
      <c r="AJ5" s="350"/>
      <c r="AK5" s="350"/>
      <c r="AL5" s="350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</row>
    <row r="6" spans="1:80" s="18" customFormat="1" ht="14.45" customHeight="1" x14ac:dyDescent="0.2">
      <c r="A6" s="351"/>
      <c r="B6" s="351"/>
      <c r="C6" s="351"/>
      <c r="D6" s="351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1"/>
      <c r="AF6" s="351"/>
      <c r="AG6" s="351"/>
      <c r="AH6" s="351"/>
      <c r="AI6" s="351"/>
      <c r="AJ6" s="351"/>
      <c r="AK6" s="351"/>
      <c r="AL6" s="35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</row>
    <row r="7" spans="1:80" ht="42" customHeight="1" x14ac:dyDescent="0.3">
      <c r="A7" s="356" t="s">
        <v>494</v>
      </c>
      <c r="B7" s="356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356"/>
      <c r="AL7" s="356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</row>
    <row r="8" spans="1:80" ht="11.45" customHeight="1" x14ac:dyDescent="0.2">
      <c r="A8" s="357"/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7"/>
      <c r="AE8" s="357"/>
      <c r="AF8" s="357"/>
      <c r="AG8" s="357"/>
      <c r="AH8" s="357"/>
      <c r="AI8" s="357"/>
      <c r="AJ8" s="357"/>
      <c r="AK8" s="357"/>
      <c r="AL8" s="357"/>
    </row>
    <row r="9" spans="1:80" s="104" customFormat="1" ht="57" customHeight="1" x14ac:dyDescent="0.2">
      <c r="A9" s="103" t="s">
        <v>151</v>
      </c>
      <c r="B9" s="92" t="s">
        <v>54</v>
      </c>
      <c r="C9" s="359" t="s">
        <v>163</v>
      </c>
      <c r="D9" s="359"/>
      <c r="E9" s="359"/>
      <c r="F9" s="359"/>
      <c r="G9" s="359"/>
      <c r="H9" s="359"/>
      <c r="I9" s="359"/>
      <c r="J9" s="359"/>
      <c r="K9" s="359"/>
      <c r="L9" s="359"/>
      <c r="M9" s="359"/>
      <c r="N9" s="359"/>
      <c r="O9" s="359"/>
      <c r="P9" s="359"/>
      <c r="Q9" s="359"/>
      <c r="R9" s="359"/>
      <c r="S9" s="359"/>
      <c r="T9" s="359"/>
      <c r="U9" s="359"/>
      <c r="V9" s="359"/>
      <c r="W9" s="359"/>
      <c r="X9" s="359"/>
      <c r="Y9" s="359"/>
      <c r="Z9" s="359"/>
      <c r="AA9" s="359"/>
      <c r="AB9" s="359"/>
      <c r="AC9" s="359"/>
      <c r="AD9" s="359"/>
      <c r="AE9" s="359"/>
      <c r="AF9" s="359"/>
      <c r="AG9" s="359"/>
      <c r="AH9" s="359"/>
      <c r="AI9" s="359"/>
      <c r="AJ9" s="359"/>
      <c r="AK9" s="359"/>
      <c r="AL9" s="359"/>
      <c r="AM9" s="340"/>
      <c r="AN9" s="340"/>
      <c r="AO9" s="340"/>
      <c r="AP9" s="340"/>
      <c r="AQ9" s="340"/>
      <c r="AR9" s="340" t="s">
        <v>169</v>
      </c>
      <c r="AS9" s="340"/>
      <c r="AT9" s="340"/>
      <c r="AU9" s="340"/>
      <c r="AV9" s="340"/>
      <c r="AW9" s="340"/>
      <c r="AX9" s="340"/>
      <c r="AY9" s="340"/>
      <c r="AZ9" s="340"/>
      <c r="BA9" s="340"/>
      <c r="BB9" s="340"/>
      <c r="BC9" s="340"/>
      <c r="BD9" s="340"/>
      <c r="BE9" s="340"/>
      <c r="BF9" s="340"/>
      <c r="BG9" s="340"/>
      <c r="BH9" s="340"/>
    </row>
    <row r="10" spans="1:80" s="104" customFormat="1" ht="27.75" customHeight="1" x14ac:dyDescent="0.2">
      <c r="A10" s="105">
        <v>480</v>
      </c>
      <c r="B10" s="105"/>
      <c r="C10" s="360" t="s">
        <v>407</v>
      </c>
      <c r="D10" s="360"/>
      <c r="E10" s="360"/>
      <c r="F10" s="360"/>
      <c r="G10" s="360"/>
      <c r="H10" s="360"/>
      <c r="I10" s="360"/>
      <c r="J10" s="360"/>
      <c r="K10" s="360"/>
      <c r="L10" s="360"/>
      <c r="M10" s="360"/>
      <c r="N10" s="360"/>
      <c r="O10" s="360"/>
      <c r="P10" s="360"/>
      <c r="Q10" s="360"/>
      <c r="R10" s="360"/>
      <c r="S10" s="360"/>
      <c r="T10" s="360"/>
      <c r="U10" s="360"/>
      <c r="V10" s="360"/>
      <c r="W10" s="360"/>
      <c r="X10" s="360"/>
      <c r="Y10" s="360"/>
      <c r="Z10" s="360"/>
      <c r="AA10" s="360"/>
      <c r="AB10" s="360"/>
      <c r="AC10" s="360"/>
      <c r="AD10" s="360"/>
      <c r="AE10" s="360"/>
      <c r="AF10" s="360"/>
      <c r="AG10" s="360"/>
      <c r="AH10" s="360"/>
      <c r="AI10" s="360"/>
      <c r="AJ10" s="360"/>
      <c r="AK10" s="360"/>
      <c r="AL10" s="360"/>
      <c r="AM10" s="342"/>
      <c r="AN10" s="342"/>
      <c r="AO10" s="342"/>
      <c r="AP10" s="342"/>
      <c r="AQ10" s="342"/>
      <c r="AR10" s="341">
        <f>3288029.23/1000</f>
        <v>3288.0292300000001</v>
      </c>
      <c r="AS10" s="341"/>
      <c r="AT10" s="341"/>
      <c r="AU10" s="341"/>
      <c r="AV10" s="341"/>
      <c r="AW10" s="341"/>
      <c r="AX10" s="341"/>
      <c r="AY10" s="341"/>
      <c r="AZ10" s="341"/>
      <c r="BA10" s="341"/>
      <c r="BB10" s="341"/>
      <c r="BC10" s="341"/>
      <c r="BD10" s="341"/>
      <c r="BE10" s="341"/>
      <c r="BF10" s="341"/>
      <c r="BG10" s="341"/>
      <c r="BH10" s="341"/>
    </row>
    <row r="11" spans="1:80" s="104" customFormat="1" ht="24.75" customHeight="1" x14ac:dyDescent="0.2">
      <c r="A11" s="106">
        <v>480</v>
      </c>
      <c r="B11" s="106" t="s">
        <v>55</v>
      </c>
      <c r="C11" s="358" t="s">
        <v>56</v>
      </c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  <c r="O11" s="358"/>
      <c r="P11" s="358"/>
      <c r="Q11" s="358"/>
      <c r="R11" s="358"/>
      <c r="S11" s="358"/>
      <c r="T11" s="358"/>
      <c r="U11" s="358"/>
      <c r="V11" s="358"/>
      <c r="W11" s="358"/>
      <c r="X11" s="358"/>
      <c r="Y11" s="358"/>
      <c r="Z11" s="358"/>
      <c r="AA11" s="358"/>
      <c r="AB11" s="358"/>
      <c r="AC11" s="358"/>
      <c r="AD11" s="358"/>
      <c r="AE11" s="358"/>
      <c r="AF11" s="358"/>
      <c r="AG11" s="358"/>
      <c r="AH11" s="358"/>
      <c r="AI11" s="358"/>
      <c r="AJ11" s="358"/>
      <c r="AK11" s="358"/>
      <c r="AL11" s="358"/>
      <c r="AM11" s="339"/>
      <c r="AN11" s="339"/>
      <c r="AO11" s="339"/>
      <c r="AP11" s="339"/>
      <c r="AQ11" s="339"/>
      <c r="AR11" s="348" t="e">
        <f>AR12-#REF!</f>
        <v>#REF!</v>
      </c>
      <c r="AS11" s="348"/>
      <c r="AT11" s="348"/>
      <c r="AU11" s="348"/>
      <c r="AV11" s="348"/>
      <c r="AW11" s="348"/>
      <c r="AX11" s="348"/>
      <c r="AY11" s="348"/>
      <c r="AZ11" s="348"/>
      <c r="BA11" s="348"/>
      <c r="BB11" s="348"/>
      <c r="BC11" s="348"/>
      <c r="BD11" s="348"/>
      <c r="BE11" s="348"/>
      <c r="BF11" s="348"/>
      <c r="BG11" s="348"/>
      <c r="BH11" s="348"/>
      <c r="BI11" s="345"/>
      <c r="BJ11" s="346"/>
      <c r="BK11" s="346"/>
      <c r="BL11" s="346"/>
      <c r="BM11" s="346"/>
      <c r="BN11" s="346"/>
      <c r="BO11" s="346"/>
      <c r="BP11" s="346"/>
      <c r="BQ11" s="346"/>
      <c r="BR11" s="346"/>
      <c r="BS11" s="346"/>
      <c r="BT11" s="346"/>
      <c r="BU11" s="346"/>
      <c r="BV11" s="346"/>
      <c r="BW11" s="346"/>
      <c r="BX11" s="346"/>
      <c r="BY11" s="346"/>
      <c r="BZ11" s="346"/>
      <c r="CA11" s="346"/>
      <c r="CB11" s="346"/>
    </row>
    <row r="12" spans="1:80" s="20" customFormat="1" ht="26.25" customHeight="1" x14ac:dyDescent="0.2">
      <c r="A12" s="106">
        <v>480</v>
      </c>
      <c r="B12" s="106" t="s">
        <v>57</v>
      </c>
      <c r="C12" s="354" t="s">
        <v>58</v>
      </c>
      <c r="D12" s="354"/>
      <c r="E12" s="354"/>
      <c r="F12" s="354"/>
      <c r="G12" s="354"/>
      <c r="H12" s="354"/>
      <c r="I12" s="354"/>
      <c r="J12" s="354"/>
      <c r="K12" s="354"/>
      <c r="L12" s="354"/>
      <c r="M12" s="354"/>
      <c r="N12" s="354"/>
      <c r="O12" s="354"/>
      <c r="P12" s="354"/>
      <c r="Q12" s="354"/>
      <c r="R12" s="354"/>
      <c r="S12" s="354"/>
      <c r="T12" s="354"/>
      <c r="U12" s="354"/>
      <c r="V12" s="354"/>
      <c r="W12" s="354"/>
      <c r="X12" s="354"/>
      <c r="Y12" s="354"/>
      <c r="Z12" s="354"/>
      <c r="AA12" s="354"/>
      <c r="AB12" s="354"/>
      <c r="AC12" s="354"/>
      <c r="AD12" s="354"/>
      <c r="AE12" s="354"/>
      <c r="AF12" s="354"/>
      <c r="AG12" s="354"/>
      <c r="AH12" s="354"/>
      <c r="AI12" s="354"/>
      <c r="AJ12" s="354"/>
      <c r="AK12" s="354"/>
      <c r="AL12" s="354"/>
      <c r="AM12" s="355"/>
      <c r="AN12" s="355"/>
      <c r="AO12" s="355"/>
      <c r="AP12" s="355"/>
      <c r="AQ12" s="355"/>
      <c r="AR12" s="347" t="e">
        <f>#REF!</f>
        <v>#REF!</v>
      </c>
      <c r="AS12" s="347"/>
      <c r="AT12" s="347"/>
      <c r="AU12" s="347"/>
      <c r="AV12" s="347"/>
      <c r="AW12" s="347"/>
      <c r="AX12" s="347"/>
      <c r="AY12" s="347"/>
      <c r="AZ12" s="347"/>
      <c r="BA12" s="347"/>
      <c r="BB12" s="347"/>
      <c r="BC12" s="347"/>
      <c r="BD12" s="347"/>
      <c r="BE12" s="347"/>
      <c r="BF12" s="347"/>
      <c r="BG12" s="347"/>
      <c r="BH12" s="347"/>
    </row>
    <row r="13" spans="1:80" ht="15" customHeight="1" x14ac:dyDescent="0.2"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3"/>
      <c r="AA13" s="343"/>
      <c r="AB13" s="343"/>
      <c r="AC13" s="343"/>
      <c r="AD13" s="343"/>
      <c r="AE13" s="343"/>
      <c r="AF13" s="343"/>
      <c r="AG13" s="343"/>
      <c r="AH13" s="343"/>
      <c r="AI13" s="343"/>
      <c r="AJ13" s="343"/>
      <c r="AK13" s="343"/>
      <c r="AL13" s="343"/>
      <c r="AM13" s="353"/>
      <c r="AN13" s="353"/>
      <c r="AO13" s="353"/>
      <c r="AP13" s="353"/>
      <c r="AQ13" s="353"/>
      <c r="AR13" s="344"/>
      <c r="AS13" s="344"/>
      <c r="AT13" s="344"/>
      <c r="AU13" s="344"/>
      <c r="AV13" s="344"/>
      <c r="AW13" s="344"/>
      <c r="AX13" s="344"/>
      <c r="AY13" s="344"/>
      <c r="AZ13" s="344"/>
      <c r="BA13" s="344"/>
      <c r="BB13" s="344"/>
      <c r="BC13" s="344"/>
      <c r="BD13" s="344"/>
      <c r="BE13" s="344"/>
      <c r="BF13" s="344"/>
      <c r="BG13" s="344"/>
      <c r="BH13" s="344"/>
    </row>
    <row r="14" spans="1:80" ht="15" customHeight="1" x14ac:dyDescent="0.2"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N14" s="337"/>
      <c r="O14" s="337"/>
      <c r="P14" s="337"/>
      <c r="Q14" s="337"/>
      <c r="R14" s="337"/>
      <c r="S14" s="337"/>
      <c r="T14" s="337"/>
      <c r="U14" s="337"/>
      <c r="V14" s="337"/>
      <c r="W14" s="337"/>
      <c r="X14" s="337"/>
      <c r="Y14" s="337"/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37"/>
      <c r="AL14" s="337"/>
      <c r="AM14" s="338"/>
      <c r="AN14" s="338"/>
      <c r="AO14" s="338"/>
      <c r="AP14" s="338"/>
      <c r="AQ14" s="338"/>
      <c r="AR14" s="344"/>
      <c r="AS14" s="344"/>
      <c r="AT14" s="344"/>
      <c r="AU14" s="344"/>
      <c r="AV14" s="344"/>
      <c r="AW14" s="344"/>
      <c r="AX14" s="344"/>
      <c r="AY14" s="344"/>
      <c r="AZ14" s="344"/>
      <c r="BA14" s="344"/>
      <c r="BB14" s="344"/>
      <c r="BC14" s="344"/>
      <c r="BD14" s="344"/>
      <c r="BE14" s="344"/>
      <c r="BF14" s="344"/>
      <c r="BG14" s="344"/>
      <c r="BH14" s="344"/>
    </row>
    <row r="15" spans="1:80" ht="15" customHeight="1" x14ac:dyDescent="0.2">
      <c r="C15" s="337"/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N15" s="337"/>
      <c r="O15" s="337"/>
      <c r="P15" s="337"/>
      <c r="Q15" s="337"/>
      <c r="R15" s="337"/>
      <c r="S15" s="337"/>
      <c r="T15" s="337"/>
      <c r="U15" s="337"/>
      <c r="V15" s="337"/>
      <c r="W15" s="337"/>
      <c r="X15" s="337"/>
      <c r="Y15" s="337"/>
      <c r="Z15" s="337"/>
      <c r="AA15" s="337"/>
      <c r="AB15" s="337"/>
      <c r="AC15" s="337"/>
      <c r="AD15" s="337"/>
      <c r="AE15" s="337"/>
      <c r="AF15" s="337"/>
      <c r="AG15" s="337"/>
      <c r="AH15" s="337"/>
      <c r="AI15" s="337"/>
      <c r="AJ15" s="337"/>
      <c r="AK15" s="337"/>
      <c r="AL15" s="337"/>
      <c r="AM15" s="338"/>
      <c r="AN15" s="338"/>
      <c r="AO15" s="338"/>
      <c r="AP15" s="338"/>
      <c r="AQ15" s="338"/>
      <c r="AR15" s="344"/>
      <c r="AS15" s="344"/>
      <c r="AT15" s="344"/>
      <c r="AU15" s="344"/>
      <c r="AV15" s="344"/>
      <c r="AW15" s="344"/>
      <c r="AX15" s="344"/>
      <c r="AY15" s="344"/>
      <c r="AZ15" s="344"/>
      <c r="BA15" s="344"/>
      <c r="BB15" s="344"/>
      <c r="BC15" s="344"/>
      <c r="BD15" s="344"/>
      <c r="BE15" s="344"/>
      <c r="BF15" s="344"/>
      <c r="BG15" s="344"/>
      <c r="BH15" s="344"/>
    </row>
    <row r="16" spans="1:80" ht="15" customHeight="1" x14ac:dyDescent="0.2"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7"/>
      <c r="W16" s="337"/>
      <c r="X16" s="337"/>
      <c r="Y16" s="337"/>
      <c r="Z16" s="337"/>
      <c r="AA16" s="337"/>
      <c r="AB16" s="337"/>
      <c r="AC16" s="337"/>
      <c r="AD16" s="337"/>
      <c r="AE16" s="337"/>
      <c r="AF16" s="337"/>
      <c r="AG16" s="337"/>
      <c r="AH16" s="337"/>
      <c r="AI16" s="337"/>
      <c r="AJ16" s="337"/>
      <c r="AK16" s="337"/>
      <c r="AL16" s="337"/>
      <c r="AM16" s="338"/>
      <c r="AN16" s="338"/>
      <c r="AO16" s="338"/>
      <c r="AP16" s="338"/>
      <c r="AQ16" s="338"/>
      <c r="AR16" s="344"/>
      <c r="AS16" s="344"/>
      <c r="AT16" s="344"/>
      <c r="AU16" s="344"/>
      <c r="AV16" s="344"/>
      <c r="AW16" s="344"/>
      <c r="AX16" s="344"/>
      <c r="AY16" s="344"/>
      <c r="AZ16" s="344"/>
      <c r="BA16" s="344"/>
      <c r="BB16" s="344"/>
      <c r="BC16" s="344"/>
      <c r="BD16" s="344"/>
      <c r="BE16" s="344"/>
      <c r="BF16" s="344"/>
      <c r="BG16" s="344"/>
      <c r="BH16" s="344"/>
    </row>
    <row r="17" spans="3:60" ht="15" customHeight="1" x14ac:dyDescent="0.2">
      <c r="C17" s="337"/>
      <c r="D17" s="337"/>
      <c r="E17" s="337"/>
      <c r="F17" s="337"/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7"/>
      <c r="W17" s="337"/>
      <c r="X17" s="337"/>
      <c r="Y17" s="337"/>
      <c r="Z17" s="337"/>
      <c r="AA17" s="337"/>
      <c r="AB17" s="337"/>
      <c r="AC17" s="337"/>
      <c r="AD17" s="337"/>
      <c r="AE17" s="337"/>
      <c r="AF17" s="337"/>
      <c r="AG17" s="337"/>
      <c r="AH17" s="337"/>
      <c r="AI17" s="337"/>
      <c r="AJ17" s="337"/>
      <c r="AK17" s="337"/>
      <c r="AL17" s="337"/>
      <c r="AM17" s="338"/>
      <c r="AN17" s="338"/>
      <c r="AO17" s="338"/>
      <c r="AP17" s="338"/>
      <c r="AQ17" s="338"/>
      <c r="AR17" s="344"/>
      <c r="AS17" s="344"/>
      <c r="AT17" s="344"/>
      <c r="AU17" s="344"/>
      <c r="AV17" s="344"/>
      <c r="AW17" s="344"/>
      <c r="AX17" s="344"/>
      <c r="AY17" s="344"/>
      <c r="AZ17" s="344"/>
      <c r="BA17" s="344"/>
      <c r="BB17" s="344"/>
      <c r="BC17" s="344"/>
      <c r="BD17" s="344"/>
      <c r="BE17" s="344"/>
      <c r="BF17" s="344"/>
      <c r="BG17" s="344"/>
      <c r="BH17" s="344"/>
    </row>
    <row r="18" spans="3:60" ht="15" customHeight="1" x14ac:dyDescent="0.2">
      <c r="C18" s="337"/>
      <c r="D18" s="337"/>
      <c r="E18" s="337"/>
      <c r="F18" s="337"/>
      <c r="G18" s="337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7"/>
      <c r="S18" s="337"/>
      <c r="T18" s="337"/>
      <c r="U18" s="337"/>
      <c r="V18" s="337"/>
      <c r="W18" s="337"/>
      <c r="X18" s="337"/>
      <c r="Y18" s="337"/>
      <c r="Z18" s="337"/>
      <c r="AA18" s="337"/>
      <c r="AB18" s="337"/>
      <c r="AC18" s="337"/>
      <c r="AD18" s="337"/>
      <c r="AE18" s="337"/>
      <c r="AF18" s="337"/>
      <c r="AG18" s="337"/>
      <c r="AH18" s="337"/>
      <c r="AI18" s="337"/>
      <c r="AJ18" s="337"/>
      <c r="AK18" s="337"/>
      <c r="AL18" s="337"/>
      <c r="AM18" s="338"/>
      <c r="AN18" s="338"/>
      <c r="AO18" s="338"/>
      <c r="AP18" s="338"/>
      <c r="AQ18" s="338"/>
      <c r="AR18" s="344"/>
      <c r="AS18" s="344"/>
      <c r="AT18" s="344"/>
      <c r="AU18" s="344"/>
      <c r="AV18" s="344"/>
      <c r="AW18" s="344"/>
      <c r="AX18" s="344"/>
      <c r="AY18" s="344"/>
      <c r="AZ18" s="344"/>
      <c r="BA18" s="344"/>
      <c r="BB18" s="344"/>
      <c r="BC18" s="344"/>
      <c r="BD18" s="344"/>
      <c r="BE18" s="344"/>
      <c r="BF18" s="344"/>
      <c r="BG18" s="344"/>
      <c r="BH18" s="344"/>
    </row>
    <row r="19" spans="3:60" ht="15" customHeight="1" x14ac:dyDescent="0.2"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7"/>
      <c r="W19" s="337"/>
      <c r="X19" s="337"/>
      <c r="Y19" s="337"/>
      <c r="Z19" s="337"/>
      <c r="AA19" s="337"/>
      <c r="AB19" s="337"/>
      <c r="AC19" s="337"/>
      <c r="AD19" s="337"/>
      <c r="AE19" s="337"/>
      <c r="AF19" s="337"/>
      <c r="AG19" s="337"/>
      <c r="AH19" s="337"/>
      <c r="AI19" s="337"/>
      <c r="AJ19" s="337"/>
      <c r="AK19" s="337"/>
      <c r="AL19" s="337"/>
      <c r="AM19" s="338"/>
      <c r="AN19" s="338"/>
      <c r="AO19" s="338"/>
      <c r="AP19" s="338"/>
      <c r="AQ19" s="338"/>
      <c r="AR19" s="344"/>
      <c r="AS19" s="344"/>
      <c r="AT19" s="344"/>
      <c r="AU19" s="344"/>
      <c r="AV19" s="344"/>
      <c r="AW19" s="344"/>
      <c r="AX19" s="344"/>
      <c r="AY19" s="344"/>
      <c r="AZ19" s="344"/>
      <c r="BA19" s="344"/>
      <c r="BB19" s="344"/>
      <c r="BC19" s="344"/>
      <c r="BD19" s="344"/>
      <c r="BE19" s="344"/>
      <c r="BF19" s="344"/>
      <c r="BG19" s="344"/>
      <c r="BH19" s="344"/>
    </row>
    <row r="20" spans="3:60" ht="15" customHeight="1" x14ac:dyDescent="0.2">
      <c r="C20" s="337"/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7"/>
      <c r="V20" s="337"/>
      <c r="W20" s="337"/>
      <c r="X20" s="337"/>
      <c r="Y20" s="337"/>
      <c r="Z20" s="337"/>
      <c r="AA20" s="337"/>
      <c r="AB20" s="337"/>
      <c r="AC20" s="337"/>
      <c r="AD20" s="337"/>
      <c r="AE20" s="337"/>
      <c r="AF20" s="337"/>
      <c r="AG20" s="337"/>
      <c r="AH20" s="337"/>
      <c r="AI20" s="337"/>
      <c r="AJ20" s="337"/>
      <c r="AK20" s="337"/>
      <c r="AL20" s="337"/>
      <c r="AM20" s="338"/>
      <c r="AN20" s="338"/>
      <c r="AO20" s="338"/>
      <c r="AP20" s="338"/>
      <c r="AQ20" s="338"/>
      <c r="AR20" s="344"/>
      <c r="AS20" s="344"/>
      <c r="AT20" s="344"/>
      <c r="AU20" s="344"/>
      <c r="AV20" s="344"/>
      <c r="AW20" s="344"/>
      <c r="AX20" s="344"/>
      <c r="AY20" s="344"/>
      <c r="AZ20" s="344"/>
      <c r="BA20" s="344"/>
      <c r="BB20" s="344"/>
      <c r="BC20" s="344"/>
      <c r="BD20" s="344"/>
      <c r="BE20" s="344"/>
      <c r="BF20" s="344"/>
      <c r="BG20" s="344"/>
      <c r="BH20" s="344"/>
    </row>
    <row r="21" spans="3:60" ht="15" customHeight="1" x14ac:dyDescent="0.2">
      <c r="C21" s="337"/>
      <c r="D21" s="337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7"/>
      <c r="Y21" s="337"/>
      <c r="Z21" s="337"/>
      <c r="AA21" s="337"/>
      <c r="AB21" s="337"/>
      <c r="AC21" s="337"/>
      <c r="AD21" s="337"/>
      <c r="AE21" s="337"/>
      <c r="AF21" s="337"/>
      <c r="AG21" s="337"/>
      <c r="AH21" s="337"/>
      <c r="AI21" s="337"/>
      <c r="AJ21" s="337"/>
      <c r="AK21" s="337"/>
      <c r="AL21" s="337"/>
      <c r="AM21" s="338"/>
      <c r="AN21" s="338"/>
      <c r="AO21" s="338"/>
      <c r="AP21" s="338"/>
      <c r="AQ21" s="338"/>
      <c r="AR21" s="344"/>
      <c r="AS21" s="344"/>
      <c r="AT21" s="344"/>
      <c r="AU21" s="344"/>
      <c r="AV21" s="344"/>
      <c r="AW21" s="344"/>
      <c r="AX21" s="344"/>
      <c r="AY21" s="344"/>
      <c r="AZ21" s="344"/>
      <c r="BA21" s="344"/>
      <c r="BB21" s="344"/>
      <c r="BC21" s="344"/>
      <c r="BD21" s="344"/>
      <c r="BE21" s="344"/>
      <c r="BF21" s="344"/>
      <c r="BG21" s="344"/>
      <c r="BH21" s="344"/>
    </row>
    <row r="22" spans="3:60" ht="15" customHeight="1" x14ac:dyDescent="0.2"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7"/>
      <c r="AL22" s="337"/>
      <c r="AM22" s="338"/>
      <c r="AN22" s="338"/>
      <c r="AO22" s="338"/>
      <c r="AP22" s="338"/>
      <c r="AQ22" s="338"/>
      <c r="AR22" s="344"/>
      <c r="AS22" s="344"/>
      <c r="AT22" s="344"/>
      <c r="AU22" s="344"/>
      <c r="AV22" s="344"/>
      <c r="AW22" s="344"/>
      <c r="AX22" s="344"/>
      <c r="AY22" s="344"/>
      <c r="AZ22" s="344"/>
      <c r="BA22" s="344"/>
      <c r="BB22" s="344"/>
      <c r="BC22" s="344"/>
      <c r="BD22" s="344"/>
      <c r="BE22" s="344"/>
      <c r="BF22" s="344"/>
      <c r="BG22" s="344"/>
      <c r="BH22" s="344"/>
    </row>
    <row r="23" spans="3:60" ht="15" customHeight="1" x14ac:dyDescent="0.2"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8"/>
      <c r="AN23" s="338"/>
      <c r="AO23" s="338"/>
      <c r="AP23" s="338"/>
      <c r="AQ23" s="338"/>
      <c r="AR23" s="344"/>
      <c r="AS23" s="344"/>
      <c r="AT23" s="344"/>
      <c r="AU23" s="344"/>
      <c r="AV23" s="344"/>
      <c r="AW23" s="344"/>
      <c r="AX23" s="344"/>
      <c r="AY23" s="344"/>
      <c r="AZ23" s="344"/>
      <c r="BA23" s="344"/>
      <c r="BB23" s="344"/>
      <c r="BC23" s="344"/>
      <c r="BD23" s="344"/>
      <c r="BE23" s="344"/>
      <c r="BF23" s="344"/>
      <c r="BG23" s="344"/>
      <c r="BH23" s="344"/>
    </row>
    <row r="24" spans="3:60" ht="15" customHeight="1" x14ac:dyDescent="0.2"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7"/>
      <c r="AL24" s="337"/>
      <c r="AM24" s="338"/>
      <c r="AN24" s="338"/>
      <c r="AO24" s="338"/>
      <c r="AP24" s="338"/>
      <c r="AQ24" s="338"/>
      <c r="AR24" s="344"/>
      <c r="AS24" s="344"/>
      <c r="AT24" s="344"/>
      <c r="AU24" s="344"/>
      <c r="AV24" s="344"/>
      <c r="AW24" s="344"/>
      <c r="AX24" s="344"/>
      <c r="AY24" s="344"/>
      <c r="AZ24" s="344"/>
      <c r="BA24" s="344"/>
      <c r="BB24" s="344"/>
      <c r="BC24" s="344"/>
      <c r="BD24" s="344"/>
      <c r="BE24" s="344"/>
      <c r="BF24" s="344"/>
      <c r="BG24" s="344"/>
      <c r="BH24" s="344"/>
    </row>
    <row r="25" spans="3:60" ht="15" customHeight="1" x14ac:dyDescent="0.2"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7"/>
      <c r="AI25" s="337"/>
      <c r="AJ25" s="337"/>
      <c r="AK25" s="337"/>
      <c r="AL25" s="337"/>
      <c r="AM25" s="338"/>
      <c r="AN25" s="338"/>
      <c r="AO25" s="338"/>
      <c r="AP25" s="338"/>
      <c r="AQ25" s="338"/>
      <c r="AR25" s="344"/>
      <c r="AS25" s="344"/>
      <c r="AT25" s="344"/>
      <c r="AU25" s="344"/>
      <c r="AV25" s="344"/>
      <c r="AW25" s="344"/>
      <c r="AX25" s="344"/>
      <c r="AY25" s="344"/>
      <c r="AZ25" s="344"/>
      <c r="BA25" s="344"/>
      <c r="BB25" s="344"/>
      <c r="BC25" s="344"/>
      <c r="BD25" s="344"/>
      <c r="BE25" s="344"/>
      <c r="BF25" s="344"/>
      <c r="BG25" s="344"/>
      <c r="BH25" s="344"/>
    </row>
    <row r="26" spans="3:60" ht="15" customHeight="1" x14ac:dyDescent="0.2"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7"/>
      <c r="AK26" s="337"/>
      <c r="AL26" s="337"/>
      <c r="AM26" s="338"/>
      <c r="AN26" s="338"/>
      <c r="AO26" s="338"/>
      <c r="AP26" s="338"/>
      <c r="AQ26" s="338"/>
      <c r="AR26" s="344"/>
      <c r="AS26" s="344"/>
      <c r="AT26" s="344"/>
      <c r="AU26" s="344"/>
      <c r="AV26" s="344"/>
      <c r="AW26" s="344"/>
      <c r="AX26" s="344"/>
      <c r="AY26" s="344"/>
      <c r="AZ26" s="344"/>
      <c r="BA26" s="344"/>
      <c r="BB26" s="344"/>
      <c r="BC26" s="344"/>
      <c r="BD26" s="344"/>
      <c r="BE26" s="344"/>
      <c r="BF26" s="344"/>
      <c r="BG26" s="344"/>
      <c r="BH26" s="344"/>
    </row>
    <row r="27" spans="3:60" ht="15" customHeight="1" x14ac:dyDescent="0.2">
      <c r="C27" s="337"/>
      <c r="D27" s="337"/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7"/>
      <c r="AK27" s="337"/>
      <c r="AL27" s="337"/>
      <c r="AM27" s="338"/>
      <c r="AN27" s="338"/>
      <c r="AO27" s="338"/>
      <c r="AP27" s="338"/>
      <c r="AQ27" s="338"/>
      <c r="AR27" s="344"/>
      <c r="AS27" s="344"/>
      <c r="AT27" s="344"/>
      <c r="AU27" s="344"/>
      <c r="AV27" s="344"/>
      <c r="AW27" s="344"/>
      <c r="AX27" s="344"/>
      <c r="AY27" s="344"/>
      <c r="AZ27" s="344"/>
      <c r="BA27" s="344"/>
      <c r="BB27" s="344"/>
      <c r="BC27" s="344"/>
      <c r="BD27" s="344"/>
      <c r="BE27" s="344"/>
      <c r="BF27" s="344"/>
      <c r="BG27" s="344"/>
      <c r="BH27" s="344"/>
    </row>
    <row r="28" spans="3:60" ht="15" customHeight="1" x14ac:dyDescent="0.2">
      <c r="C28" s="337"/>
      <c r="D28" s="337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7"/>
      <c r="AL28" s="337"/>
      <c r="AM28" s="338"/>
      <c r="AN28" s="338"/>
      <c r="AO28" s="338"/>
      <c r="AP28" s="338"/>
      <c r="AQ28" s="338"/>
      <c r="AR28" s="344"/>
      <c r="AS28" s="344"/>
      <c r="AT28" s="344"/>
      <c r="AU28" s="344"/>
      <c r="AV28" s="344"/>
      <c r="AW28" s="344"/>
      <c r="AX28" s="344"/>
      <c r="AY28" s="344"/>
      <c r="AZ28" s="344"/>
      <c r="BA28" s="344"/>
      <c r="BB28" s="344"/>
      <c r="BC28" s="344"/>
      <c r="BD28" s="344"/>
      <c r="BE28" s="344"/>
      <c r="BF28" s="344"/>
      <c r="BG28" s="344"/>
      <c r="BH28" s="344"/>
    </row>
    <row r="29" spans="3:60" ht="15" customHeight="1" x14ac:dyDescent="0.2"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  <c r="N29" s="337"/>
      <c r="O29" s="337"/>
      <c r="P29" s="337"/>
      <c r="Q29" s="337"/>
      <c r="R29" s="337"/>
      <c r="S29" s="337"/>
      <c r="T29" s="337"/>
      <c r="U29" s="337"/>
      <c r="V29" s="337"/>
      <c r="W29" s="337"/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8"/>
      <c r="AN29" s="338"/>
      <c r="AO29" s="338"/>
      <c r="AP29" s="338"/>
      <c r="AQ29" s="338"/>
      <c r="AR29" s="344"/>
      <c r="AS29" s="344"/>
      <c r="AT29" s="344"/>
      <c r="AU29" s="344"/>
      <c r="AV29" s="344"/>
      <c r="AW29" s="344"/>
      <c r="AX29" s="344"/>
      <c r="AY29" s="344"/>
      <c r="AZ29" s="344"/>
      <c r="BA29" s="344"/>
      <c r="BB29" s="344"/>
      <c r="BC29" s="344"/>
      <c r="BD29" s="344"/>
      <c r="BE29" s="344"/>
      <c r="BF29" s="344"/>
      <c r="BG29" s="344"/>
      <c r="BH29" s="344"/>
    </row>
    <row r="30" spans="3:60" ht="15" customHeight="1" x14ac:dyDescent="0.2"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V30" s="337"/>
      <c r="W30" s="337"/>
      <c r="X30" s="337"/>
      <c r="Y30" s="337"/>
      <c r="Z30" s="337"/>
      <c r="AA30" s="337"/>
      <c r="AB30" s="337"/>
      <c r="AC30" s="337"/>
      <c r="AD30" s="337"/>
      <c r="AE30" s="337"/>
      <c r="AF30" s="337"/>
      <c r="AG30" s="337"/>
      <c r="AH30" s="337"/>
      <c r="AI30" s="337"/>
      <c r="AJ30" s="337"/>
      <c r="AK30" s="337"/>
      <c r="AL30" s="337"/>
      <c r="AM30" s="338"/>
      <c r="AN30" s="338"/>
      <c r="AO30" s="338"/>
      <c r="AP30" s="338"/>
      <c r="AQ30" s="338"/>
      <c r="AR30" s="344"/>
      <c r="AS30" s="344"/>
      <c r="AT30" s="344"/>
      <c r="AU30" s="344"/>
      <c r="AV30" s="344"/>
      <c r="AW30" s="344"/>
      <c r="AX30" s="344"/>
      <c r="AY30" s="344"/>
      <c r="AZ30" s="344"/>
      <c r="BA30" s="344"/>
      <c r="BB30" s="344"/>
      <c r="BC30" s="344"/>
      <c r="BD30" s="344"/>
      <c r="BE30" s="344"/>
      <c r="BF30" s="344"/>
      <c r="BG30" s="344"/>
      <c r="BH30" s="344"/>
    </row>
    <row r="31" spans="3:60" ht="15" customHeight="1" x14ac:dyDescent="0.2">
      <c r="C31" s="337"/>
      <c r="D31" s="337"/>
      <c r="E31" s="337"/>
      <c r="F31" s="337"/>
      <c r="G31" s="337"/>
      <c r="H31" s="337"/>
      <c r="I31" s="337"/>
      <c r="J31" s="337"/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7"/>
      <c r="W31" s="337"/>
      <c r="X31" s="337"/>
      <c r="Y31" s="337"/>
      <c r="Z31" s="337"/>
      <c r="AA31" s="337"/>
      <c r="AB31" s="337"/>
      <c r="AC31" s="337"/>
      <c r="AD31" s="337"/>
      <c r="AE31" s="337"/>
      <c r="AF31" s="337"/>
      <c r="AG31" s="337"/>
      <c r="AH31" s="337"/>
      <c r="AI31" s="337"/>
      <c r="AJ31" s="337"/>
      <c r="AK31" s="337"/>
      <c r="AL31" s="337"/>
      <c r="AM31" s="338"/>
      <c r="AN31" s="338"/>
      <c r="AO31" s="338"/>
      <c r="AP31" s="338"/>
      <c r="AQ31" s="338"/>
      <c r="AR31" s="344"/>
      <c r="AS31" s="344"/>
      <c r="AT31" s="344"/>
      <c r="AU31" s="344"/>
      <c r="AV31" s="344"/>
      <c r="AW31" s="344"/>
      <c r="AX31" s="344"/>
      <c r="AY31" s="344"/>
      <c r="AZ31" s="344"/>
      <c r="BA31" s="344"/>
      <c r="BB31" s="344"/>
      <c r="BC31" s="344"/>
      <c r="BD31" s="344"/>
      <c r="BE31" s="344"/>
      <c r="BF31" s="344"/>
      <c r="BG31" s="344"/>
      <c r="BH31" s="344"/>
    </row>
    <row r="32" spans="3:60" ht="15" customHeight="1" x14ac:dyDescent="0.2">
      <c r="C32" s="337"/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337"/>
      <c r="AE32" s="337"/>
      <c r="AF32" s="337"/>
      <c r="AG32" s="337"/>
      <c r="AH32" s="337"/>
      <c r="AI32" s="337"/>
      <c r="AJ32" s="337"/>
      <c r="AK32" s="337"/>
      <c r="AL32" s="337"/>
      <c r="AM32" s="338"/>
      <c r="AN32" s="338"/>
      <c r="AO32" s="338"/>
      <c r="AP32" s="338"/>
      <c r="AQ32" s="338"/>
      <c r="AR32" s="344"/>
      <c r="AS32" s="344"/>
      <c r="AT32" s="344"/>
      <c r="AU32" s="344"/>
      <c r="AV32" s="344"/>
      <c r="AW32" s="344"/>
      <c r="AX32" s="344"/>
      <c r="AY32" s="344"/>
      <c r="AZ32" s="344"/>
      <c r="BA32" s="344"/>
      <c r="BB32" s="344"/>
      <c r="BC32" s="344"/>
      <c r="BD32" s="344"/>
      <c r="BE32" s="344"/>
      <c r="BF32" s="344"/>
      <c r="BG32" s="344"/>
      <c r="BH32" s="344"/>
    </row>
    <row r="33" spans="3:60" ht="15" customHeight="1" x14ac:dyDescent="0.2">
      <c r="C33" s="337"/>
      <c r="D33" s="337"/>
      <c r="E33" s="337"/>
      <c r="F33" s="337"/>
      <c r="G33" s="337"/>
      <c r="H33" s="337"/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337"/>
      <c r="AE33" s="337"/>
      <c r="AF33" s="337"/>
      <c r="AG33" s="337"/>
      <c r="AH33" s="337"/>
      <c r="AI33" s="337"/>
      <c r="AJ33" s="337"/>
      <c r="AK33" s="337"/>
      <c r="AL33" s="337"/>
      <c r="AM33" s="338"/>
      <c r="AN33" s="338"/>
      <c r="AO33" s="338"/>
      <c r="AP33" s="338"/>
      <c r="AQ33" s="338"/>
      <c r="AR33" s="344"/>
      <c r="AS33" s="344"/>
      <c r="AT33" s="344"/>
      <c r="AU33" s="344"/>
      <c r="AV33" s="344"/>
      <c r="AW33" s="344"/>
      <c r="AX33" s="344"/>
      <c r="AY33" s="344"/>
      <c r="AZ33" s="344"/>
      <c r="BA33" s="344"/>
      <c r="BB33" s="344"/>
      <c r="BC33" s="344"/>
      <c r="BD33" s="344"/>
      <c r="BE33" s="344"/>
      <c r="BF33" s="344"/>
      <c r="BG33" s="344"/>
      <c r="BH33" s="344"/>
    </row>
    <row r="34" spans="3:60" ht="15" customHeight="1" x14ac:dyDescent="0.2"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7"/>
      <c r="AL34" s="337"/>
      <c r="AM34" s="338"/>
      <c r="AN34" s="338"/>
      <c r="AO34" s="338"/>
      <c r="AP34" s="338"/>
      <c r="AQ34" s="338"/>
      <c r="AR34" s="344"/>
      <c r="AS34" s="344"/>
      <c r="AT34" s="344"/>
      <c r="AU34" s="344"/>
      <c r="AV34" s="344"/>
      <c r="AW34" s="344"/>
      <c r="AX34" s="344"/>
      <c r="AY34" s="344"/>
      <c r="AZ34" s="344"/>
      <c r="BA34" s="344"/>
      <c r="BB34" s="344"/>
      <c r="BC34" s="344"/>
      <c r="BD34" s="344"/>
      <c r="BE34" s="344"/>
      <c r="BF34" s="344"/>
      <c r="BG34" s="344"/>
      <c r="BH34" s="344"/>
    </row>
    <row r="35" spans="3:60" ht="15" customHeight="1" x14ac:dyDescent="0.2">
      <c r="C35" s="337"/>
      <c r="D35" s="337"/>
      <c r="E35" s="337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7"/>
      <c r="AL35" s="337"/>
      <c r="AM35" s="338"/>
      <c r="AN35" s="338"/>
      <c r="AO35" s="338"/>
      <c r="AP35" s="338"/>
      <c r="AQ35" s="338"/>
      <c r="AR35" s="344"/>
      <c r="AS35" s="344"/>
      <c r="AT35" s="344"/>
      <c r="AU35" s="344"/>
      <c r="AV35" s="344"/>
      <c r="AW35" s="344"/>
      <c r="AX35" s="344"/>
      <c r="AY35" s="344"/>
      <c r="AZ35" s="344"/>
      <c r="BA35" s="344"/>
      <c r="BB35" s="344"/>
      <c r="BC35" s="344"/>
      <c r="BD35" s="344"/>
      <c r="BE35" s="344"/>
      <c r="BF35" s="344"/>
      <c r="BG35" s="344"/>
      <c r="BH35" s="344"/>
    </row>
    <row r="36" spans="3:60" ht="15" customHeight="1" x14ac:dyDescent="0.2"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7"/>
      <c r="AL36" s="337"/>
      <c r="AM36" s="338"/>
      <c r="AN36" s="338"/>
      <c r="AO36" s="338"/>
      <c r="AP36" s="338"/>
      <c r="AQ36" s="338"/>
      <c r="AR36" s="344"/>
      <c r="AS36" s="344"/>
      <c r="AT36" s="344"/>
      <c r="AU36" s="344"/>
      <c r="AV36" s="344"/>
      <c r="AW36" s="344"/>
      <c r="AX36" s="344"/>
      <c r="AY36" s="344"/>
      <c r="AZ36" s="344"/>
      <c r="BA36" s="344"/>
      <c r="BB36" s="344"/>
      <c r="BC36" s="344"/>
      <c r="BD36" s="344"/>
      <c r="BE36" s="344"/>
      <c r="BF36" s="344"/>
      <c r="BG36" s="344"/>
      <c r="BH36" s="344"/>
    </row>
  </sheetData>
  <mergeCells count="91">
    <mergeCell ref="A3:AL3"/>
    <mergeCell ref="A5:AL5"/>
    <mergeCell ref="A6:AL6"/>
    <mergeCell ref="F4:AL4"/>
    <mergeCell ref="AR14:BH14"/>
    <mergeCell ref="AR13:BH13"/>
    <mergeCell ref="AM13:AQ13"/>
    <mergeCell ref="AM14:AQ14"/>
    <mergeCell ref="C14:AL14"/>
    <mergeCell ref="C12:AL12"/>
    <mergeCell ref="AM12:AQ12"/>
    <mergeCell ref="A7:AL7"/>
    <mergeCell ref="A8:AL8"/>
    <mergeCell ref="C11:AL11"/>
    <mergeCell ref="C9:AL9"/>
    <mergeCell ref="C10:AL10"/>
    <mergeCell ref="C34:AL34"/>
    <mergeCell ref="C33:AL33"/>
    <mergeCell ref="AR32:BH32"/>
    <mergeCell ref="AR33:BH33"/>
    <mergeCell ref="AR34:BH34"/>
    <mergeCell ref="AM34:AQ34"/>
    <mergeCell ref="C32:AL32"/>
    <mergeCell ref="AM32:AQ32"/>
    <mergeCell ref="AM33:AQ33"/>
    <mergeCell ref="BI11:CB11"/>
    <mergeCell ref="AR12:BH12"/>
    <mergeCell ref="AR11:BH11"/>
    <mergeCell ref="AR31:BH31"/>
    <mergeCell ref="AR27:BH27"/>
    <mergeCell ref="AR23:BH23"/>
    <mergeCell ref="AR19:BH19"/>
    <mergeCell ref="AR25:BH25"/>
    <mergeCell ref="AR26:BH26"/>
    <mergeCell ref="AR16:BH16"/>
    <mergeCell ref="AR15:BH15"/>
    <mergeCell ref="AR36:BH36"/>
    <mergeCell ref="C36:AL36"/>
    <mergeCell ref="AM36:AQ36"/>
    <mergeCell ref="AR35:BH35"/>
    <mergeCell ref="C35:AL35"/>
    <mergeCell ref="AM35:AQ35"/>
    <mergeCell ref="C30:AL30"/>
    <mergeCell ref="C31:AL31"/>
    <mergeCell ref="AR30:BH30"/>
    <mergeCell ref="AM28:AQ28"/>
    <mergeCell ref="AM29:AQ29"/>
    <mergeCell ref="AM30:AQ30"/>
    <mergeCell ref="C29:AL29"/>
    <mergeCell ref="AR29:BH29"/>
    <mergeCell ref="AM31:AQ31"/>
    <mergeCell ref="AR28:BH28"/>
    <mergeCell ref="AM26:AQ26"/>
    <mergeCell ref="C25:AL25"/>
    <mergeCell ref="C27:AL27"/>
    <mergeCell ref="AM27:AQ27"/>
    <mergeCell ref="C28:AL28"/>
    <mergeCell ref="C26:AL26"/>
    <mergeCell ref="AM25:AQ25"/>
    <mergeCell ref="C23:AL23"/>
    <mergeCell ref="AM23:AQ23"/>
    <mergeCell ref="C24:AL24"/>
    <mergeCell ref="AR24:BH24"/>
    <mergeCell ref="AM24:AQ24"/>
    <mergeCell ref="C19:AL19"/>
    <mergeCell ref="AM19:AQ19"/>
    <mergeCell ref="C20:AL20"/>
    <mergeCell ref="AR20:BH20"/>
    <mergeCell ref="C22:AL22"/>
    <mergeCell ref="AR21:BH21"/>
    <mergeCell ref="AR22:BH22"/>
    <mergeCell ref="AM20:AQ20"/>
    <mergeCell ref="AM21:AQ21"/>
    <mergeCell ref="AM22:AQ22"/>
    <mergeCell ref="C21:AL21"/>
    <mergeCell ref="C18:AL18"/>
    <mergeCell ref="AR17:BH17"/>
    <mergeCell ref="AR18:BH18"/>
    <mergeCell ref="AM16:AQ16"/>
    <mergeCell ref="AM17:AQ17"/>
    <mergeCell ref="AM18:AQ18"/>
    <mergeCell ref="C17:AL17"/>
    <mergeCell ref="C15:AL15"/>
    <mergeCell ref="AM15:AQ15"/>
    <mergeCell ref="C16:AL16"/>
    <mergeCell ref="AM11:AQ11"/>
    <mergeCell ref="AR9:BH9"/>
    <mergeCell ref="AM9:AQ9"/>
    <mergeCell ref="AR10:BH10"/>
    <mergeCell ref="AM10:AQ10"/>
    <mergeCell ref="C13:AL13"/>
  </mergeCells>
  <phoneticPr fontId="1" type="noConversion"/>
  <pageMargins left="0.45" right="0.16" top="0.17" bottom="0.22" header="0.17" footer="0.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J242"/>
  <sheetViews>
    <sheetView view="pageBreakPreview" zoomScaleNormal="100" zoomScaleSheetLayoutView="100" workbookViewId="0">
      <selection activeCell="A4" sqref="A4:H4"/>
    </sheetView>
  </sheetViews>
  <sheetFormatPr defaultRowHeight="12.75" x14ac:dyDescent="0.2"/>
  <cols>
    <col min="1" max="1" width="52" style="153" customWidth="1"/>
    <col min="2" max="2" width="5.42578125" style="145" customWidth="1"/>
    <col min="3" max="3" width="4.7109375" style="165" customWidth="1"/>
    <col min="4" max="4" width="6" style="165" customWidth="1"/>
    <col min="5" max="5" width="13.28515625" style="165" customWidth="1"/>
    <col min="6" max="6" width="9.140625" style="165"/>
    <col min="7" max="8" width="12.85546875" style="210" customWidth="1"/>
    <col min="9" max="9" width="9.140625" style="22"/>
    <col min="10" max="10" width="38.7109375" style="22" customWidth="1"/>
    <col min="11" max="16384" width="9.140625" style="22"/>
  </cols>
  <sheetData>
    <row r="1" spans="1:9" x14ac:dyDescent="0.2">
      <c r="B1" s="264"/>
      <c r="C1" s="265"/>
      <c r="D1" s="265"/>
      <c r="E1" s="265"/>
      <c r="F1" s="265"/>
      <c r="G1" s="268"/>
      <c r="H1" s="268"/>
    </row>
    <row r="2" spans="1:9" s="65" customFormat="1" ht="13.5" customHeight="1" x14ac:dyDescent="0.2">
      <c r="A2" s="175"/>
      <c r="B2" s="188"/>
      <c r="C2" s="188"/>
      <c r="D2" s="188"/>
      <c r="E2" s="188"/>
      <c r="F2" s="364" t="s">
        <v>436</v>
      </c>
      <c r="G2" s="309"/>
      <c r="H2" s="365"/>
    </row>
    <row r="3" spans="1:9" s="135" customFormat="1" ht="13.5" customHeight="1" x14ac:dyDescent="0.2">
      <c r="A3" s="366" t="s">
        <v>594</v>
      </c>
      <c r="B3" s="366"/>
      <c r="C3" s="366"/>
      <c r="D3" s="366"/>
      <c r="E3" s="366"/>
      <c r="F3" s="366"/>
      <c r="G3" s="366"/>
      <c r="H3" s="365"/>
    </row>
    <row r="4" spans="1:9" s="135" customFormat="1" ht="13.5" customHeight="1" x14ac:dyDescent="0.2">
      <c r="A4" s="366" t="s">
        <v>604</v>
      </c>
      <c r="B4" s="366"/>
      <c r="C4" s="366"/>
      <c r="D4" s="366"/>
      <c r="E4" s="366"/>
      <c r="F4" s="366"/>
      <c r="G4" s="366"/>
      <c r="H4" s="365"/>
    </row>
    <row r="5" spans="1:9" s="135" customFormat="1" ht="19.5" customHeight="1" x14ac:dyDescent="0.2">
      <c r="A5" s="143"/>
      <c r="B5" s="145"/>
      <c r="C5" s="145"/>
      <c r="D5" s="145"/>
      <c r="E5" s="145"/>
      <c r="F5" s="145"/>
      <c r="G5" s="143"/>
      <c r="H5" s="296"/>
    </row>
    <row r="6" spans="1:9" s="136" customFormat="1" ht="41.25" customHeight="1" x14ac:dyDescent="0.2">
      <c r="A6" s="320" t="s">
        <v>595</v>
      </c>
      <c r="B6" s="320"/>
      <c r="C6" s="320"/>
      <c r="D6" s="320"/>
      <c r="E6" s="320"/>
      <c r="F6" s="320"/>
      <c r="G6" s="320"/>
      <c r="H6" s="298"/>
    </row>
    <row r="7" spans="1:9" ht="13.5" customHeight="1" x14ac:dyDescent="0.2">
      <c r="F7" s="363"/>
      <c r="G7" s="363"/>
      <c r="H7" s="304" t="s">
        <v>565</v>
      </c>
    </row>
    <row r="8" spans="1:9" s="216" customFormat="1" ht="48.75" customHeight="1" x14ac:dyDescent="0.2">
      <c r="A8" s="213" t="s">
        <v>224</v>
      </c>
      <c r="B8" s="213" t="s">
        <v>151</v>
      </c>
      <c r="C8" s="215" t="s">
        <v>225</v>
      </c>
      <c r="D8" s="215" t="s">
        <v>226</v>
      </c>
      <c r="E8" s="211" t="s">
        <v>227</v>
      </c>
      <c r="F8" s="211" t="s">
        <v>228</v>
      </c>
      <c r="G8" s="308" t="s">
        <v>586</v>
      </c>
      <c r="H8" s="308" t="s">
        <v>587</v>
      </c>
    </row>
    <row r="9" spans="1:9" ht="27.75" customHeight="1" x14ac:dyDescent="0.2">
      <c r="A9" s="23" t="s">
        <v>596</v>
      </c>
      <c r="B9" s="178"/>
      <c r="C9" s="32"/>
      <c r="D9" s="32"/>
      <c r="E9" s="32"/>
      <c r="F9" s="32"/>
      <c r="G9" s="146">
        <f>G11+G76+G82+G110+G129+G208+G233</f>
        <v>26491.5</v>
      </c>
      <c r="H9" s="146">
        <f>H11+H76+H82+H110+H129+H208+H233</f>
        <v>3686.0999999999995</v>
      </c>
      <c r="I9" s="137"/>
    </row>
    <row r="10" spans="1:9" s="192" customFormat="1" ht="44.25" customHeight="1" x14ac:dyDescent="0.25">
      <c r="A10" s="184" t="s">
        <v>566</v>
      </c>
      <c r="B10" s="185">
        <v>330</v>
      </c>
      <c r="C10" s="191"/>
      <c r="D10" s="191"/>
      <c r="E10" s="191"/>
      <c r="F10" s="191"/>
      <c r="G10" s="189">
        <f>G9</f>
        <v>26491.5</v>
      </c>
      <c r="H10" s="189">
        <f>H9</f>
        <v>3686.0999999999995</v>
      </c>
    </row>
    <row r="11" spans="1:9" s="187" customFormat="1" ht="19.5" customHeight="1" x14ac:dyDescent="0.25">
      <c r="A11" s="184" t="s">
        <v>230</v>
      </c>
      <c r="B11" s="185">
        <v>330</v>
      </c>
      <c r="C11" s="186" t="s">
        <v>231</v>
      </c>
      <c r="D11" s="186"/>
      <c r="E11" s="186"/>
      <c r="F11" s="186"/>
      <c r="G11" s="189">
        <f>G12+G16+G22+G34+G38+G43+G47</f>
        <v>15899.000000000002</v>
      </c>
      <c r="H11" s="189">
        <f>H12+H16+H22+H34+H38+H43+H47</f>
        <v>3010.4999999999995</v>
      </c>
    </row>
    <row r="12" spans="1:9" s="21" customFormat="1" ht="27.75" customHeight="1" x14ac:dyDescent="0.2">
      <c r="A12" s="38" t="s">
        <v>203</v>
      </c>
      <c r="B12" s="176">
        <v>330</v>
      </c>
      <c r="C12" s="177" t="s">
        <v>231</v>
      </c>
      <c r="D12" s="177" t="s">
        <v>232</v>
      </c>
      <c r="E12" s="177"/>
      <c r="F12" s="177"/>
      <c r="G12" s="146">
        <f t="shared" ref="G12:H14" si="0">G13</f>
        <v>3133.1</v>
      </c>
      <c r="H12" s="146">
        <f t="shared" si="0"/>
        <v>531.5</v>
      </c>
    </row>
    <row r="13" spans="1:9" ht="21" customHeight="1" x14ac:dyDescent="0.2">
      <c r="A13" s="23" t="s">
        <v>537</v>
      </c>
      <c r="B13" s="178">
        <v>330</v>
      </c>
      <c r="C13" s="32" t="s">
        <v>231</v>
      </c>
      <c r="D13" s="32" t="s">
        <v>232</v>
      </c>
      <c r="E13" s="32" t="s">
        <v>73</v>
      </c>
      <c r="F13" s="32"/>
      <c r="G13" s="147">
        <f t="shared" si="0"/>
        <v>3133.1</v>
      </c>
      <c r="H13" s="147">
        <f t="shared" si="0"/>
        <v>531.5</v>
      </c>
    </row>
    <row r="14" spans="1:9" ht="27.75" customHeight="1" x14ac:dyDescent="0.2">
      <c r="A14" s="23" t="s">
        <v>215</v>
      </c>
      <c r="B14" s="178">
        <v>330</v>
      </c>
      <c r="C14" s="32" t="s">
        <v>231</v>
      </c>
      <c r="D14" s="32" t="s">
        <v>232</v>
      </c>
      <c r="E14" s="32" t="s">
        <v>74</v>
      </c>
      <c r="F14" s="32"/>
      <c r="G14" s="147">
        <f t="shared" si="0"/>
        <v>3133.1</v>
      </c>
      <c r="H14" s="147">
        <f t="shared" si="0"/>
        <v>531.5</v>
      </c>
    </row>
    <row r="15" spans="1:9" ht="54.75" customHeight="1" x14ac:dyDescent="0.2">
      <c r="A15" s="23" t="s">
        <v>191</v>
      </c>
      <c r="B15" s="178">
        <v>330</v>
      </c>
      <c r="C15" s="32" t="s">
        <v>231</v>
      </c>
      <c r="D15" s="32" t="s">
        <v>232</v>
      </c>
      <c r="E15" s="32" t="s">
        <v>74</v>
      </c>
      <c r="F15" s="32" t="s">
        <v>237</v>
      </c>
      <c r="G15" s="147">
        <f>2451.5+591.6+90</f>
        <v>3133.1</v>
      </c>
      <c r="H15" s="147">
        <v>531.5</v>
      </c>
    </row>
    <row r="16" spans="1:9" s="21" customFormat="1" ht="27.75" hidden="1" customHeight="1" x14ac:dyDescent="0.2">
      <c r="A16" s="38" t="s">
        <v>460</v>
      </c>
      <c r="B16" s="176">
        <v>330</v>
      </c>
      <c r="C16" s="177" t="s">
        <v>231</v>
      </c>
      <c r="D16" s="177" t="s">
        <v>233</v>
      </c>
      <c r="E16" s="177"/>
      <c r="F16" s="177"/>
      <c r="G16" s="146">
        <f t="shared" ref="G16:H18" si="1">G17</f>
        <v>0</v>
      </c>
      <c r="H16" s="146">
        <f t="shared" si="1"/>
        <v>0</v>
      </c>
    </row>
    <row r="17" spans="1:8" ht="27.75" hidden="1" customHeight="1" x14ac:dyDescent="0.2">
      <c r="A17" s="23" t="s">
        <v>538</v>
      </c>
      <c r="B17" s="178">
        <v>330</v>
      </c>
      <c r="C17" s="32" t="s">
        <v>231</v>
      </c>
      <c r="D17" s="32" t="s">
        <v>233</v>
      </c>
      <c r="E17" s="32" t="s">
        <v>75</v>
      </c>
      <c r="F17" s="32"/>
      <c r="G17" s="147">
        <f t="shared" si="1"/>
        <v>0</v>
      </c>
      <c r="H17" s="147">
        <f t="shared" si="1"/>
        <v>0</v>
      </c>
    </row>
    <row r="18" spans="1:8" ht="27.75" hidden="1" customHeight="1" x14ac:dyDescent="0.2">
      <c r="A18" s="23" t="s">
        <v>539</v>
      </c>
      <c r="B18" s="178">
        <v>330</v>
      </c>
      <c r="C18" s="32" t="s">
        <v>231</v>
      </c>
      <c r="D18" s="32" t="s">
        <v>233</v>
      </c>
      <c r="E18" s="32" t="s">
        <v>78</v>
      </c>
      <c r="F18" s="32"/>
      <c r="G18" s="147">
        <f t="shared" si="1"/>
        <v>0</v>
      </c>
      <c r="H18" s="147">
        <f t="shared" si="1"/>
        <v>0</v>
      </c>
    </row>
    <row r="19" spans="1:8" ht="27.75" hidden="1" customHeight="1" x14ac:dyDescent="0.2">
      <c r="A19" s="23" t="s">
        <v>414</v>
      </c>
      <c r="B19" s="178">
        <v>330</v>
      </c>
      <c r="C19" s="32" t="s">
        <v>231</v>
      </c>
      <c r="D19" s="32" t="s">
        <v>233</v>
      </c>
      <c r="E19" s="32" t="s">
        <v>79</v>
      </c>
      <c r="F19" s="32"/>
      <c r="G19" s="147">
        <f>G20+G21</f>
        <v>0</v>
      </c>
      <c r="H19" s="147">
        <f>H20+H21</f>
        <v>0</v>
      </c>
    </row>
    <row r="20" spans="1:8" ht="27.75" hidden="1" customHeight="1" x14ac:dyDescent="0.2">
      <c r="A20" s="23" t="s">
        <v>191</v>
      </c>
      <c r="B20" s="178">
        <v>330</v>
      </c>
      <c r="C20" s="32" t="s">
        <v>231</v>
      </c>
      <c r="D20" s="32" t="s">
        <v>233</v>
      </c>
      <c r="E20" s="32" t="s">
        <v>79</v>
      </c>
      <c r="F20" s="32" t="s">
        <v>237</v>
      </c>
      <c r="G20" s="147">
        <f>3.2+23.3+26-3.2-23.3-26</f>
        <v>0</v>
      </c>
      <c r="H20" s="147">
        <f>3.2+23.3+26-3.2-23.3-26</f>
        <v>0</v>
      </c>
    </row>
    <row r="21" spans="1:8" ht="27.75" hidden="1" customHeight="1" x14ac:dyDescent="0.2">
      <c r="A21" s="23" t="s">
        <v>260</v>
      </c>
      <c r="B21" s="178">
        <v>330</v>
      </c>
      <c r="C21" s="32" t="s">
        <v>231</v>
      </c>
      <c r="D21" s="32" t="s">
        <v>233</v>
      </c>
      <c r="E21" s="32" t="s">
        <v>79</v>
      </c>
      <c r="F21" s="32" t="s">
        <v>164</v>
      </c>
      <c r="G21" s="147"/>
      <c r="H21" s="147"/>
    </row>
    <row r="22" spans="1:8" s="21" customFormat="1" ht="35.25" customHeight="1" x14ac:dyDescent="0.2">
      <c r="A22" s="38" t="s">
        <v>223</v>
      </c>
      <c r="B22" s="176">
        <v>330</v>
      </c>
      <c r="C22" s="177" t="s">
        <v>231</v>
      </c>
      <c r="D22" s="177" t="s">
        <v>93</v>
      </c>
      <c r="E22" s="177"/>
      <c r="F22" s="177"/>
      <c r="G22" s="146">
        <f>G28+G23</f>
        <v>10241.6</v>
      </c>
      <c r="H22" s="146">
        <f>H28+H23</f>
        <v>2346.8999999999996</v>
      </c>
    </row>
    <row r="23" spans="1:8" ht="41.25" customHeight="1" x14ac:dyDescent="0.2">
      <c r="A23" s="23" t="s">
        <v>502</v>
      </c>
      <c r="B23" s="178">
        <v>330</v>
      </c>
      <c r="C23" s="32" t="s">
        <v>231</v>
      </c>
      <c r="D23" s="32" t="s">
        <v>93</v>
      </c>
      <c r="E23" s="32" t="s">
        <v>259</v>
      </c>
      <c r="F23" s="32"/>
      <c r="G23" s="147">
        <f t="shared" ref="G23:H26" si="2">G24</f>
        <v>4185.5</v>
      </c>
      <c r="H23" s="147">
        <f t="shared" si="2"/>
        <v>1036.8</v>
      </c>
    </row>
    <row r="24" spans="1:8" ht="44.25" customHeight="1" x14ac:dyDescent="0.2">
      <c r="A24" s="23" t="s">
        <v>438</v>
      </c>
      <c r="B24" s="178">
        <v>330</v>
      </c>
      <c r="C24" s="32" t="s">
        <v>231</v>
      </c>
      <c r="D24" s="32" t="s">
        <v>93</v>
      </c>
      <c r="E24" s="32" t="s">
        <v>258</v>
      </c>
      <c r="F24" s="32"/>
      <c r="G24" s="147">
        <f t="shared" si="2"/>
        <v>4185.5</v>
      </c>
      <c r="H24" s="147">
        <f t="shared" si="2"/>
        <v>1036.8</v>
      </c>
    </row>
    <row r="25" spans="1:8" ht="54" customHeight="1" x14ac:dyDescent="0.2">
      <c r="A25" s="23" t="s">
        <v>403</v>
      </c>
      <c r="B25" s="178">
        <v>330</v>
      </c>
      <c r="C25" s="32" t="s">
        <v>231</v>
      </c>
      <c r="D25" s="32" t="s">
        <v>93</v>
      </c>
      <c r="E25" s="32" t="s">
        <v>503</v>
      </c>
      <c r="F25" s="32"/>
      <c r="G25" s="147">
        <f t="shared" si="2"/>
        <v>4185.5</v>
      </c>
      <c r="H25" s="147">
        <f t="shared" si="2"/>
        <v>1036.8</v>
      </c>
    </row>
    <row r="26" spans="1:8" ht="27.75" customHeight="1" x14ac:dyDescent="0.2">
      <c r="A26" s="23" t="s">
        <v>531</v>
      </c>
      <c r="B26" s="178">
        <v>330</v>
      </c>
      <c r="C26" s="32" t="s">
        <v>231</v>
      </c>
      <c r="D26" s="32" t="s">
        <v>93</v>
      </c>
      <c r="E26" s="32" t="s">
        <v>503</v>
      </c>
      <c r="F26" s="32"/>
      <c r="G26" s="147">
        <f t="shared" si="2"/>
        <v>4185.5</v>
      </c>
      <c r="H26" s="147">
        <f t="shared" si="2"/>
        <v>1036.8</v>
      </c>
    </row>
    <row r="27" spans="1:8" ht="27.75" customHeight="1" x14ac:dyDescent="0.2">
      <c r="A27" s="23" t="s">
        <v>260</v>
      </c>
      <c r="B27" s="178">
        <v>330</v>
      </c>
      <c r="C27" s="32" t="s">
        <v>231</v>
      </c>
      <c r="D27" s="32" t="s">
        <v>93</v>
      </c>
      <c r="E27" s="32" t="s">
        <v>503</v>
      </c>
      <c r="F27" s="32" t="s">
        <v>164</v>
      </c>
      <c r="G27" s="147">
        <v>4185.5</v>
      </c>
      <c r="H27" s="147">
        <v>1036.8</v>
      </c>
    </row>
    <row r="28" spans="1:8" ht="27.75" customHeight="1" x14ac:dyDescent="0.2">
      <c r="A28" s="23" t="s">
        <v>540</v>
      </c>
      <c r="B28" s="178">
        <v>330</v>
      </c>
      <c r="C28" s="32" t="s">
        <v>231</v>
      </c>
      <c r="D28" s="32" t="s">
        <v>93</v>
      </c>
      <c r="E28" s="32" t="s">
        <v>82</v>
      </c>
      <c r="F28" s="32"/>
      <c r="G28" s="147">
        <f>G29</f>
        <v>6056.1</v>
      </c>
      <c r="H28" s="147">
        <f>H29</f>
        <v>1310.0999999999999</v>
      </c>
    </row>
    <row r="29" spans="1:8" ht="27.75" customHeight="1" x14ac:dyDescent="0.2">
      <c r="A29" s="23" t="s">
        <v>215</v>
      </c>
      <c r="B29" s="178">
        <v>330</v>
      </c>
      <c r="C29" s="32" t="s">
        <v>231</v>
      </c>
      <c r="D29" s="32" t="s">
        <v>93</v>
      </c>
      <c r="E29" s="32" t="s">
        <v>83</v>
      </c>
      <c r="F29" s="32"/>
      <c r="G29" s="147">
        <f>G30+G31+G33+G32</f>
        <v>6056.1</v>
      </c>
      <c r="H29" s="147">
        <f>H30+H31+H33+H32</f>
        <v>1310.0999999999999</v>
      </c>
    </row>
    <row r="30" spans="1:8" ht="54" customHeight="1" x14ac:dyDescent="0.2">
      <c r="A30" s="23" t="s">
        <v>191</v>
      </c>
      <c r="B30" s="178">
        <v>330</v>
      </c>
      <c r="C30" s="32" t="s">
        <v>231</v>
      </c>
      <c r="D30" s="32" t="s">
        <v>93</v>
      </c>
      <c r="E30" s="32" t="s">
        <v>83</v>
      </c>
      <c r="F30" s="32" t="s">
        <v>237</v>
      </c>
      <c r="G30" s="147">
        <f>4082.4+1225.6+90+17.6</f>
        <v>5415.6</v>
      </c>
      <c r="H30" s="147">
        <v>1170.5</v>
      </c>
    </row>
    <row r="31" spans="1:8" ht="27.75" customHeight="1" x14ac:dyDescent="0.2">
      <c r="A31" s="23" t="s">
        <v>260</v>
      </c>
      <c r="B31" s="178">
        <v>330</v>
      </c>
      <c r="C31" s="32" t="s">
        <v>231</v>
      </c>
      <c r="D31" s="32" t="s">
        <v>93</v>
      </c>
      <c r="E31" s="266" t="s">
        <v>83</v>
      </c>
      <c r="F31" s="32" t="s">
        <v>164</v>
      </c>
      <c r="G31" s="147">
        <v>630.5</v>
      </c>
      <c r="H31" s="147">
        <v>134</v>
      </c>
    </row>
    <row r="32" spans="1:8" ht="27.75" hidden="1" customHeight="1" x14ac:dyDescent="0.2">
      <c r="A32" s="23" t="s">
        <v>252</v>
      </c>
      <c r="B32" s="178">
        <v>590</v>
      </c>
      <c r="C32" s="32" t="s">
        <v>231</v>
      </c>
      <c r="D32" s="32" t="s">
        <v>93</v>
      </c>
      <c r="E32" s="32" t="s">
        <v>83</v>
      </c>
      <c r="F32" s="32" t="s">
        <v>167</v>
      </c>
      <c r="G32" s="147"/>
      <c r="H32" s="147"/>
    </row>
    <row r="33" spans="1:8" ht="27.75" customHeight="1" x14ac:dyDescent="0.2">
      <c r="A33" s="23" t="s">
        <v>250</v>
      </c>
      <c r="B33" s="178">
        <v>330</v>
      </c>
      <c r="C33" s="32" t="s">
        <v>231</v>
      </c>
      <c r="D33" s="32" t="s">
        <v>93</v>
      </c>
      <c r="E33" s="32" t="s">
        <v>83</v>
      </c>
      <c r="F33" s="32" t="s">
        <v>251</v>
      </c>
      <c r="G33" s="147">
        <v>10</v>
      </c>
      <c r="H33" s="147">
        <v>5.6</v>
      </c>
    </row>
    <row r="34" spans="1:8" s="21" customFormat="1" ht="52.5" customHeight="1" x14ac:dyDescent="0.2">
      <c r="A34" s="38" t="s">
        <v>138</v>
      </c>
      <c r="B34" s="176">
        <v>330</v>
      </c>
      <c r="C34" s="177" t="s">
        <v>231</v>
      </c>
      <c r="D34" s="177" t="s">
        <v>113</v>
      </c>
      <c r="E34" s="177"/>
      <c r="F34" s="177"/>
      <c r="G34" s="146">
        <f t="shared" ref="G34:H36" si="3">G35</f>
        <v>528.20000000000005</v>
      </c>
      <c r="H34" s="146">
        <f t="shared" si="3"/>
        <v>132.1</v>
      </c>
    </row>
    <row r="35" spans="1:8" ht="27.75" customHeight="1" x14ac:dyDescent="0.2">
      <c r="A35" s="43" t="s">
        <v>183</v>
      </c>
      <c r="B35" s="178">
        <v>330</v>
      </c>
      <c r="C35" s="32" t="s">
        <v>231</v>
      </c>
      <c r="D35" s="32" t="s">
        <v>113</v>
      </c>
      <c r="E35" s="32" t="s">
        <v>86</v>
      </c>
      <c r="F35" s="32"/>
      <c r="G35" s="147">
        <f t="shared" si="3"/>
        <v>528.20000000000005</v>
      </c>
      <c r="H35" s="147">
        <f t="shared" si="3"/>
        <v>132.1</v>
      </c>
    </row>
    <row r="36" spans="1:8" ht="66" customHeight="1" x14ac:dyDescent="0.2">
      <c r="A36" s="33" t="s">
        <v>578</v>
      </c>
      <c r="B36" s="178">
        <v>330</v>
      </c>
      <c r="C36" s="32" t="s">
        <v>231</v>
      </c>
      <c r="D36" s="32" t="s">
        <v>113</v>
      </c>
      <c r="E36" s="32" t="s">
        <v>315</v>
      </c>
      <c r="F36" s="32"/>
      <c r="G36" s="147">
        <f t="shared" si="3"/>
        <v>528.20000000000005</v>
      </c>
      <c r="H36" s="147">
        <f t="shared" si="3"/>
        <v>132.1</v>
      </c>
    </row>
    <row r="37" spans="1:8" ht="27.75" customHeight="1" x14ac:dyDescent="0.2">
      <c r="A37" s="23" t="s">
        <v>182</v>
      </c>
      <c r="B37" s="178">
        <v>330</v>
      </c>
      <c r="C37" s="32" t="s">
        <v>231</v>
      </c>
      <c r="D37" s="32" t="s">
        <v>113</v>
      </c>
      <c r="E37" s="32" t="s">
        <v>315</v>
      </c>
      <c r="F37" s="32" t="s">
        <v>118</v>
      </c>
      <c r="G37" s="147">
        <v>528.20000000000005</v>
      </c>
      <c r="H37" s="147">
        <v>132.1</v>
      </c>
    </row>
    <row r="38" spans="1:8" s="21" customFormat="1" ht="27.75" customHeight="1" x14ac:dyDescent="0.2">
      <c r="A38" s="38" t="s">
        <v>3</v>
      </c>
      <c r="B38" s="176">
        <v>330</v>
      </c>
      <c r="C38" s="177" t="s">
        <v>231</v>
      </c>
      <c r="D38" s="177" t="s">
        <v>103</v>
      </c>
      <c r="E38" s="177"/>
      <c r="F38" s="177"/>
      <c r="G38" s="146">
        <f t="shared" ref="G38:H41" si="4">G39</f>
        <v>222.2</v>
      </c>
      <c r="H38" s="146">
        <f t="shared" si="4"/>
        <v>0</v>
      </c>
    </row>
    <row r="39" spans="1:8" ht="37.5" customHeight="1" x14ac:dyDescent="0.2">
      <c r="A39" s="23" t="s">
        <v>502</v>
      </c>
      <c r="B39" s="178">
        <v>330</v>
      </c>
      <c r="C39" s="32" t="s">
        <v>231</v>
      </c>
      <c r="D39" s="32" t="s">
        <v>103</v>
      </c>
      <c r="E39" s="32" t="s">
        <v>259</v>
      </c>
      <c r="F39" s="32"/>
      <c r="G39" s="147">
        <f t="shared" si="4"/>
        <v>222.2</v>
      </c>
      <c r="H39" s="147">
        <f t="shared" si="4"/>
        <v>0</v>
      </c>
    </row>
    <row r="40" spans="1:8" ht="41.25" customHeight="1" x14ac:dyDescent="0.2">
      <c r="A40" s="23" t="s">
        <v>331</v>
      </c>
      <c r="B40" s="178">
        <v>330</v>
      </c>
      <c r="C40" s="32" t="s">
        <v>231</v>
      </c>
      <c r="D40" s="32" t="s">
        <v>103</v>
      </c>
      <c r="E40" s="32" t="s">
        <v>258</v>
      </c>
      <c r="F40" s="32"/>
      <c r="G40" s="147">
        <f t="shared" si="4"/>
        <v>222.2</v>
      </c>
      <c r="H40" s="147">
        <f t="shared" si="4"/>
        <v>0</v>
      </c>
    </row>
    <row r="41" spans="1:8" ht="37.5" customHeight="1" x14ac:dyDescent="0.2">
      <c r="A41" s="23" t="s">
        <v>348</v>
      </c>
      <c r="B41" s="178">
        <v>330</v>
      </c>
      <c r="C41" s="32" t="s">
        <v>231</v>
      </c>
      <c r="D41" s="32" t="s">
        <v>103</v>
      </c>
      <c r="E41" s="32" t="s">
        <v>503</v>
      </c>
      <c r="F41" s="32"/>
      <c r="G41" s="147">
        <f t="shared" si="4"/>
        <v>222.2</v>
      </c>
      <c r="H41" s="147">
        <f t="shared" si="4"/>
        <v>0</v>
      </c>
    </row>
    <row r="42" spans="1:8" ht="27.75" customHeight="1" x14ac:dyDescent="0.2">
      <c r="A42" s="23" t="s">
        <v>250</v>
      </c>
      <c r="B42" s="178">
        <v>330</v>
      </c>
      <c r="C42" s="32" t="s">
        <v>231</v>
      </c>
      <c r="D42" s="32" t="s">
        <v>103</v>
      </c>
      <c r="E42" s="32" t="s">
        <v>503</v>
      </c>
      <c r="F42" s="32" t="s">
        <v>251</v>
      </c>
      <c r="G42" s="147">
        <v>222.2</v>
      </c>
      <c r="H42" s="147">
        <v>0</v>
      </c>
    </row>
    <row r="43" spans="1:8" s="21" customFormat="1" ht="27.75" customHeight="1" x14ac:dyDescent="0.2">
      <c r="A43" s="38" t="s">
        <v>121</v>
      </c>
      <c r="B43" s="176">
        <v>330</v>
      </c>
      <c r="C43" s="177" t="s">
        <v>231</v>
      </c>
      <c r="D43" s="177" t="s">
        <v>106</v>
      </c>
      <c r="E43" s="177"/>
      <c r="F43" s="177"/>
      <c r="G43" s="146">
        <f>G45</f>
        <v>80</v>
      </c>
      <c r="H43" s="146">
        <f>H45</f>
        <v>0</v>
      </c>
    </row>
    <row r="44" spans="1:8" ht="27.75" customHeight="1" x14ac:dyDescent="0.2">
      <c r="A44" s="23" t="s">
        <v>415</v>
      </c>
      <c r="B44" s="178">
        <v>330</v>
      </c>
      <c r="C44" s="32" t="s">
        <v>231</v>
      </c>
      <c r="D44" s="32" t="s">
        <v>106</v>
      </c>
      <c r="E44" s="32" t="s">
        <v>278</v>
      </c>
      <c r="F44" s="32"/>
      <c r="G44" s="147">
        <f>G45</f>
        <v>80</v>
      </c>
      <c r="H44" s="147">
        <f>H45</f>
        <v>0</v>
      </c>
    </row>
    <row r="45" spans="1:8" ht="27.75" customHeight="1" x14ac:dyDescent="0.2">
      <c r="A45" s="23" t="s">
        <v>577</v>
      </c>
      <c r="B45" s="178">
        <v>330</v>
      </c>
      <c r="C45" s="32" t="s">
        <v>231</v>
      </c>
      <c r="D45" s="32" t="s">
        <v>106</v>
      </c>
      <c r="E45" s="32" t="s">
        <v>279</v>
      </c>
      <c r="F45" s="32"/>
      <c r="G45" s="147">
        <f>G46</f>
        <v>80</v>
      </c>
      <c r="H45" s="147">
        <f>H46</f>
        <v>0</v>
      </c>
    </row>
    <row r="46" spans="1:8" ht="27.75" customHeight="1" x14ac:dyDescent="0.2">
      <c r="A46" s="23" t="s">
        <v>250</v>
      </c>
      <c r="B46" s="178">
        <v>330</v>
      </c>
      <c r="C46" s="32" t="s">
        <v>231</v>
      </c>
      <c r="D46" s="32" t="s">
        <v>106</v>
      </c>
      <c r="E46" s="32" t="s">
        <v>279</v>
      </c>
      <c r="F46" s="32" t="s">
        <v>251</v>
      </c>
      <c r="G46" s="147">
        <v>80</v>
      </c>
      <c r="H46" s="147">
        <v>0</v>
      </c>
    </row>
    <row r="47" spans="1:8" s="21" customFormat="1" ht="27.75" customHeight="1" x14ac:dyDescent="0.2">
      <c r="A47" s="38" t="s">
        <v>94</v>
      </c>
      <c r="B47" s="176">
        <v>330</v>
      </c>
      <c r="C47" s="177" t="s">
        <v>231</v>
      </c>
      <c r="D47" s="177" t="s">
        <v>180</v>
      </c>
      <c r="E47" s="177"/>
      <c r="F47" s="177"/>
      <c r="G47" s="146">
        <f>G64+G67+G48+G57+G53</f>
        <v>1693.8999999999999</v>
      </c>
      <c r="H47" s="146">
        <f>H64+H67+H48+H57+H53</f>
        <v>0</v>
      </c>
    </row>
    <row r="48" spans="1:8" ht="33.75" hidden="1" customHeight="1" x14ac:dyDescent="0.2">
      <c r="A48" s="23" t="s">
        <v>502</v>
      </c>
      <c r="B48" s="178">
        <v>330</v>
      </c>
      <c r="C48" s="32" t="s">
        <v>231</v>
      </c>
      <c r="D48" s="32" t="s">
        <v>180</v>
      </c>
      <c r="E48" s="32" t="s">
        <v>259</v>
      </c>
      <c r="F48" s="32"/>
      <c r="G48" s="147">
        <f>G50</f>
        <v>0</v>
      </c>
      <c r="H48" s="147">
        <f>H50</f>
        <v>0</v>
      </c>
    </row>
    <row r="49" spans="1:8" ht="27.75" hidden="1" customHeight="1" x14ac:dyDescent="0.2">
      <c r="A49" s="23" t="s">
        <v>438</v>
      </c>
      <c r="B49" s="178">
        <v>330</v>
      </c>
      <c r="C49" s="32" t="s">
        <v>231</v>
      </c>
      <c r="D49" s="32" t="s">
        <v>180</v>
      </c>
      <c r="E49" s="32" t="s">
        <v>258</v>
      </c>
      <c r="F49" s="32"/>
      <c r="G49" s="147">
        <f t="shared" ref="G49:H51" si="5">G50</f>
        <v>0</v>
      </c>
      <c r="H49" s="147">
        <f t="shared" si="5"/>
        <v>0</v>
      </c>
    </row>
    <row r="50" spans="1:8" ht="27.75" hidden="1" customHeight="1" x14ac:dyDescent="0.2">
      <c r="A50" s="23" t="s">
        <v>403</v>
      </c>
      <c r="B50" s="178">
        <v>330</v>
      </c>
      <c r="C50" s="32" t="s">
        <v>231</v>
      </c>
      <c r="D50" s="32" t="s">
        <v>180</v>
      </c>
      <c r="E50" s="32" t="s">
        <v>503</v>
      </c>
      <c r="F50" s="32"/>
      <c r="G50" s="147">
        <f t="shared" si="5"/>
        <v>0</v>
      </c>
      <c r="H50" s="147">
        <f t="shared" si="5"/>
        <v>0</v>
      </c>
    </row>
    <row r="51" spans="1:8" ht="27.75" hidden="1" customHeight="1" x14ac:dyDescent="0.2">
      <c r="A51" s="23" t="s">
        <v>531</v>
      </c>
      <c r="B51" s="178">
        <v>330</v>
      </c>
      <c r="C51" s="32" t="s">
        <v>231</v>
      </c>
      <c r="D51" s="32" t="s">
        <v>180</v>
      </c>
      <c r="E51" s="32" t="s">
        <v>503</v>
      </c>
      <c r="F51" s="32"/>
      <c r="G51" s="147">
        <f t="shared" si="5"/>
        <v>0</v>
      </c>
      <c r="H51" s="147">
        <f t="shared" si="5"/>
        <v>0</v>
      </c>
    </row>
    <row r="52" spans="1:8" ht="27.75" hidden="1" customHeight="1" x14ac:dyDescent="0.2">
      <c r="A52" s="23" t="s">
        <v>260</v>
      </c>
      <c r="B52" s="178">
        <v>330</v>
      </c>
      <c r="C52" s="32" t="s">
        <v>231</v>
      </c>
      <c r="D52" s="32" t="s">
        <v>180</v>
      </c>
      <c r="E52" s="32" t="s">
        <v>503</v>
      </c>
      <c r="F52" s="32" t="s">
        <v>164</v>
      </c>
      <c r="G52" s="147"/>
      <c r="H52" s="147"/>
    </row>
    <row r="53" spans="1:8" ht="37.5" customHeight="1" x14ac:dyDescent="0.2">
      <c r="A53" s="23" t="s">
        <v>499</v>
      </c>
      <c r="B53" s="178">
        <v>330</v>
      </c>
      <c r="C53" s="32" t="s">
        <v>231</v>
      </c>
      <c r="D53" s="32" t="s">
        <v>180</v>
      </c>
      <c r="E53" s="32" t="s">
        <v>506</v>
      </c>
      <c r="F53" s="32"/>
      <c r="G53" s="147">
        <f>SUM(G56)</f>
        <v>34</v>
      </c>
      <c r="H53" s="147">
        <f>SUM(H56)</f>
        <v>0</v>
      </c>
    </row>
    <row r="54" spans="1:8" ht="52.5" customHeight="1" x14ac:dyDescent="0.2">
      <c r="A54" s="23" t="s">
        <v>512</v>
      </c>
      <c r="B54" s="178">
        <v>330</v>
      </c>
      <c r="C54" s="32" t="s">
        <v>231</v>
      </c>
      <c r="D54" s="32" t="s">
        <v>180</v>
      </c>
      <c r="E54" s="32" t="s">
        <v>507</v>
      </c>
      <c r="F54" s="32"/>
      <c r="G54" s="147">
        <f>SUM(G56)</f>
        <v>34</v>
      </c>
      <c r="H54" s="147">
        <f>SUM(H56)</f>
        <v>0</v>
      </c>
    </row>
    <row r="55" spans="1:8" ht="27.75" customHeight="1" x14ac:dyDescent="0.2">
      <c r="A55" s="23" t="s">
        <v>546</v>
      </c>
      <c r="B55" s="178">
        <v>330</v>
      </c>
      <c r="C55" s="32" t="s">
        <v>231</v>
      </c>
      <c r="D55" s="32" t="s">
        <v>180</v>
      </c>
      <c r="E55" s="32" t="s">
        <v>507</v>
      </c>
      <c r="F55" s="32"/>
      <c r="G55" s="147">
        <f>G56</f>
        <v>34</v>
      </c>
      <c r="H55" s="147">
        <f>H56</f>
        <v>0</v>
      </c>
    </row>
    <row r="56" spans="1:8" ht="27.75" customHeight="1" x14ac:dyDescent="0.2">
      <c r="A56" s="23" t="s">
        <v>260</v>
      </c>
      <c r="B56" s="178">
        <v>330</v>
      </c>
      <c r="C56" s="32" t="s">
        <v>231</v>
      </c>
      <c r="D56" s="32" t="s">
        <v>180</v>
      </c>
      <c r="E56" s="32" t="s">
        <v>507</v>
      </c>
      <c r="F56" s="32" t="s">
        <v>164</v>
      </c>
      <c r="G56" s="147">
        <v>34</v>
      </c>
      <c r="H56" s="147">
        <v>0</v>
      </c>
    </row>
    <row r="57" spans="1:8" ht="33.75" customHeight="1" x14ac:dyDescent="0.2">
      <c r="A57" s="23" t="s">
        <v>570</v>
      </c>
      <c r="B57" s="178">
        <v>330</v>
      </c>
      <c r="C57" s="32" t="s">
        <v>231</v>
      </c>
      <c r="D57" s="32" t="s">
        <v>180</v>
      </c>
      <c r="E57" s="32" t="s">
        <v>568</v>
      </c>
      <c r="F57" s="32"/>
      <c r="G57" s="147">
        <f>SUM(G61+G63)</f>
        <v>1646.1999999999998</v>
      </c>
      <c r="H57" s="147">
        <f>SUM(H61+H63)</f>
        <v>0</v>
      </c>
    </row>
    <row r="58" spans="1:8" ht="52.5" customHeight="1" x14ac:dyDescent="0.2">
      <c r="A58" s="23" t="s">
        <v>547</v>
      </c>
      <c r="B58" s="178">
        <v>330</v>
      </c>
      <c r="C58" s="32" t="s">
        <v>231</v>
      </c>
      <c r="D58" s="32" t="s">
        <v>180</v>
      </c>
      <c r="E58" s="32" t="s">
        <v>569</v>
      </c>
      <c r="F58" s="32"/>
      <c r="G58" s="147">
        <f>SUM(G61+G63)</f>
        <v>1646.1999999999998</v>
      </c>
      <c r="H58" s="147">
        <f>SUM(H61+H63)</f>
        <v>0</v>
      </c>
    </row>
    <row r="59" spans="1:8" ht="27.75" customHeight="1" x14ac:dyDescent="0.2">
      <c r="A59" s="23" t="s">
        <v>548</v>
      </c>
      <c r="B59" s="178">
        <v>330</v>
      </c>
      <c r="C59" s="32" t="s">
        <v>231</v>
      </c>
      <c r="D59" s="32" t="s">
        <v>180</v>
      </c>
      <c r="E59" s="32" t="s">
        <v>569</v>
      </c>
      <c r="F59" s="32"/>
      <c r="G59" s="147">
        <f>G60</f>
        <v>1613.1</v>
      </c>
      <c r="H59" s="147">
        <f>H60</f>
        <v>0</v>
      </c>
    </row>
    <row r="60" spans="1:8" ht="27.75" customHeight="1" x14ac:dyDescent="0.2">
      <c r="A60" s="23" t="s">
        <v>549</v>
      </c>
      <c r="B60" s="178">
        <v>330</v>
      </c>
      <c r="C60" s="32" t="s">
        <v>231</v>
      </c>
      <c r="D60" s="32" t="s">
        <v>180</v>
      </c>
      <c r="E60" s="32" t="s">
        <v>569</v>
      </c>
      <c r="F60" s="32"/>
      <c r="G60" s="147">
        <f>G61</f>
        <v>1613.1</v>
      </c>
      <c r="H60" s="147">
        <f>H61</f>
        <v>0</v>
      </c>
    </row>
    <row r="61" spans="1:8" ht="27.75" customHeight="1" x14ac:dyDescent="0.2">
      <c r="A61" s="23" t="s">
        <v>260</v>
      </c>
      <c r="B61" s="178">
        <v>330</v>
      </c>
      <c r="C61" s="32" t="s">
        <v>231</v>
      </c>
      <c r="D61" s="32" t="s">
        <v>180</v>
      </c>
      <c r="E61" s="32" t="s">
        <v>569</v>
      </c>
      <c r="F61" s="32" t="s">
        <v>164</v>
      </c>
      <c r="G61" s="147">
        <v>1613.1</v>
      </c>
      <c r="H61" s="147">
        <v>0</v>
      </c>
    </row>
    <row r="62" spans="1:8" ht="39.75" customHeight="1" x14ac:dyDescent="0.2">
      <c r="A62" s="23" t="s">
        <v>550</v>
      </c>
      <c r="B62" s="178">
        <v>330</v>
      </c>
      <c r="C62" s="32" t="s">
        <v>231</v>
      </c>
      <c r="D62" s="32" t="s">
        <v>180</v>
      </c>
      <c r="E62" s="32" t="s">
        <v>569</v>
      </c>
      <c r="F62" s="32"/>
      <c r="G62" s="147">
        <f>G63</f>
        <v>33.1</v>
      </c>
      <c r="H62" s="147">
        <f>H63</f>
        <v>0</v>
      </c>
    </row>
    <row r="63" spans="1:8" ht="27.75" customHeight="1" x14ac:dyDescent="0.2">
      <c r="A63" s="23" t="s">
        <v>260</v>
      </c>
      <c r="B63" s="178">
        <v>330</v>
      </c>
      <c r="C63" s="32" t="s">
        <v>231</v>
      </c>
      <c r="D63" s="32" t="s">
        <v>180</v>
      </c>
      <c r="E63" s="32" t="s">
        <v>569</v>
      </c>
      <c r="F63" s="32" t="s">
        <v>164</v>
      </c>
      <c r="G63" s="147">
        <v>33.1</v>
      </c>
      <c r="H63" s="147">
        <v>0</v>
      </c>
    </row>
    <row r="64" spans="1:8" ht="27.75" customHeight="1" x14ac:dyDescent="0.2">
      <c r="A64" s="23" t="s">
        <v>214</v>
      </c>
      <c r="B64" s="178">
        <v>330</v>
      </c>
      <c r="C64" s="32" t="s">
        <v>231</v>
      </c>
      <c r="D64" s="32" t="s">
        <v>180</v>
      </c>
      <c r="E64" s="32" t="s">
        <v>84</v>
      </c>
      <c r="F64" s="32"/>
      <c r="G64" s="147">
        <f>G65</f>
        <v>13.7</v>
      </c>
      <c r="H64" s="147">
        <f>H65</f>
        <v>0</v>
      </c>
    </row>
    <row r="65" spans="1:9" ht="39" customHeight="1" x14ac:dyDescent="0.2">
      <c r="A65" s="23" t="s">
        <v>72</v>
      </c>
      <c r="B65" s="178">
        <v>330</v>
      </c>
      <c r="C65" s="32" t="s">
        <v>231</v>
      </c>
      <c r="D65" s="32" t="s">
        <v>180</v>
      </c>
      <c r="E65" s="32" t="s">
        <v>85</v>
      </c>
      <c r="F65" s="32"/>
      <c r="G65" s="147">
        <f>G66</f>
        <v>13.7</v>
      </c>
      <c r="H65" s="147">
        <f>H66</f>
        <v>0</v>
      </c>
    </row>
    <row r="66" spans="1:9" ht="27.75" customHeight="1" x14ac:dyDescent="0.2">
      <c r="A66" s="23" t="s">
        <v>260</v>
      </c>
      <c r="B66" s="178">
        <v>330</v>
      </c>
      <c r="C66" s="32" t="s">
        <v>231</v>
      </c>
      <c r="D66" s="32" t="s">
        <v>180</v>
      </c>
      <c r="E66" s="32" t="s">
        <v>85</v>
      </c>
      <c r="F66" s="32" t="s">
        <v>164</v>
      </c>
      <c r="G66" s="147">
        <v>13.7</v>
      </c>
      <c r="H66" s="147">
        <v>0</v>
      </c>
    </row>
    <row r="67" spans="1:9" ht="27.75" hidden="1" customHeight="1" x14ac:dyDescent="0.2">
      <c r="A67" s="23" t="s">
        <v>183</v>
      </c>
      <c r="B67" s="178">
        <v>330</v>
      </c>
      <c r="C67" s="32" t="s">
        <v>231</v>
      </c>
      <c r="D67" s="32" t="s">
        <v>180</v>
      </c>
      <c r="E67" s="32" t="s">
        <v>86</v>
      </c>
      <c r="F67" s="32"/>
      <c r="G67" s="147">
        <f>G68+G70+G72+G74</f>
        <v>0</v>
      </c>
      <c r="H67" s="147">
        <f>H68+H70+H72+H74</f>
        <v>0</v>
      </c>
    </row>
    <row r="68" spans="1:9" ht="27.75" hidden="1" customHeight="1" x14ac:dyDescent="0.2">
      <c r="A68" s="23" t="s">
        <v>117</v>
      </c>
      <c r="B68" s="178">
        <v>330</v>
      </c>
      <c r="C68" s="32" t="s">
        <v>231</v>
      </c>
      <c r="D68" s="32" t="s">
        <v>180</v>
      </c>
      <c r="E68" s="32" t="s">
        <v>87</v>
      </c>
      <c r="F68" s="32"/>
      <c r="G68" s="147">
        <f>G69</f>
        <v>0</v>
      </c>
      <c r="H68" s="147">
        <f>H69</f>
        <v>0</v>
      </c>
    </row>
    <row r="69" spans="1:9" ht="27.75" hidden="1" customHeight="1" x14ac:dyDescent="0.2">
      <c r="A69" s="23" t="s">
        <v>250</v>
      </c>
      <c r="B69" s="178">
        <v>330</v>
      </c>
      <c r="C69" s="32" t="s">
        <v>231</v>
      </c>
      <c r="D69" s="32" t="s">
        <v>180</v>
      </c>
      <c r="E69" s="32" t="s">
        <v>87</v>
      </c>
      <c r="F69" s="32" t="s">
        <v>251</v>
      </c>
      <c r="G69" s="147"/>
      <c r="H69" s="147"/>
    </row>
    <row r="70" spans="1:9" ht="27.75" hidden="1" customHeight="1" x14ac:dyDescent="0.2">
      <c r="A70" s="149" t="s">
        <v>380</v>
      </c>
      <c r="B70" s="179">
        <v>330</v>
      </c>
      <c r="C70" s="180" t="s">
        <v>231</v>
      </c>
      <c r="D70" s="180" t="s">
        <v>180</v>
      </c>
      <c r="E70" s="180" t="s">
        <v>88</v>
      </c>
      <c r="F70" s="180"/>
      <c r="G70" s="147">
        <f>G71</f>
        <v>0</v>
      </c>
      <c r="H70" s="147">
        <f>H71</f>
        <v>0</v>
      </c>
    </row>
    <row r="71" spans="1:9" ht="27.75" hidden="1" customHeight="1" x14ac:dyDescent="0.2">
      <c r="A71" s="149" t="s">
        <v>260</v>
      </c>
      <c r="B71" s="179">
        <v>330</v>
      </c>
      <c r="C71" s="180" t="s">
        <v>231</v>
      </c>
      <c r="D71" s="180" t="s">
        <v>180</v>
      </c>
      <c r="E71" s="180" t="s">
        <v>88</v>
      </c>
      <c r="F71" s="180" t="s">
        <v>164</v>
      </c>
      <c r="G71" s="147"/>
      <c r="H71" s="147"/>
    </row>
    <row r="72" spans="1:9" ht="27.75" hidden="1" customHeight="1" x14ac:dyDescent="0.2">
      <c r="A72" s="23" t="s">
        <v>490</v>
      </c>
      <c r="B72" s="178">
        <v>330</v>
      </c>
      <c r="C72" s="32" t="s">
        <v>231</v>
      </c>
      <c r="D72" s="32" t="s">
        <v>180</v>
      </c>
      <c r="E72" s="32" t="s">
        <v>489</v>
      </c>
      <c r="F72" s="32"/>
      <c r="G72" s="147">
        <f>G73</f>
        <v>0</v>
      </c>
      <c r="H72" s="147">
        <f>H73</f>
        <v>0</v>
      </c>
    </row>
    <row r="73" spans="1:9" ht="27.75" hidden="1" customHeight="1" x14ac:dyDescent="0.2">
      <c r="A73" s="23" t="s">
        <v>260</v>
      </c>
      <c r="B73" s="178">
        <v>330</v>
      </c>
      <c r="C73" s="32" t="s">
        <v>231</v>
      </c>
      <c r="D73" s="32" t="s">
        <v>180</v>
      </c>
      <c r="E73" s="32" t="s">
        <v>489</v>
      </c>
      <c r="F73" s="32" t="s">
        <v>164</v>
      </c>
      <c r="G73" s="147">
        <v>0</v>
      </c>
      <c r="H73" s="147">
        <v>0</v>
      </c>
    </row>
    <row r="74" spans="1:9" ht="27.75" hidden="1" customHeight="1" x14ac:dyDescent="0.2">
      <c r="A74" s="23" t="s">
        <v>172</v>
      </c>
      <c r="B74" s="178">
        <v>590</v>
      </c>
      <c r="C74" s="32" t="s">
        <v>231</v>
      </c>
      <c r="D74" s="32" t="s">
        <v>180</v>
      </c>
      <c r="E74" s="32" t="s">
        <v>316</v>
      </c>
      <c r="F74" s="32"/>
      <c r="G74" s="147">
        <f>G75</f>
        <v>0</v>
      </c>
      <c r="H74" s="147">
        <f>H75</f>
        <v>0</v>
      </c>
      <c r="I74" s="37"/>
    </row>
    <row r="75" spans="1:9" ht="27.75" hidden="1" customHeight="1" x14ac:dyDescent="0.2">
      <c r="A75" s="23" t="s">
        <v>182</v>
      </c>
      <c r="B75" s="178">
        <v>590</v>
      </c>
      <c r="C75" s="32" t="s">
        <v>231</v>
      </c>
      <c r="D75" s="32" t="s">
        <v>180</v>
      </c>
      <c r="E75" s="32" t="s">
        <v>316</v>
      </c>
      <c r="F75" s="32" t="s">
        <v>118</v>
      </c>
      <c r="G75" s="147"/>
      <c r="H75" s="147"/>
    </row>
    <row r="76" spans="1:9" s="187" customFormat="1" ht="27.75" customHeight="1" x14ac:dyDescent="0.25">
      <c r="A76" s="184" t="s">
        <v>122</v>
      </c>
      <c r="B76" s="185">
        <v>330</v>
      </c>
      <c r="C76" s="186" t="s">
        <v>232</v>
      </c>
      <c r="D76" s="186"/>
      <c r="E76" s="186"/>
      <c r="F76" s="186"/>
      <c r="G76" s="189">
        <f t="shared" ref="G76:H78" si="6">G77</f>
        <v>64.899999999999991</v>
      </c>
      <c r="H76" s="189">
        <f t="shared" si="6"/>
        <v>9.1999999999999993</v>
      </c>
    </row>
    <row r="77" spans="1:9" ht="27.75" customHeight="1" x14ac:dyDescent="0.2">
      <c r="A77" s="23" t="s">
        <v>112</v>
      </c>
      <c r="B77" s="178">
        <v>330</v>
      </c>
      <c r="C77" s="32" t="s">
        <v>232</v>
      </c>
      <c r="D77" s="32" t="s">
        <v>233</v>
      </c>
      <c r="E77" s="32"/>
      <c r="F77" s="32"/>
      <c r="G77" s="147">
        <f t="shared" si="6"/>
        <v>64.899999999999991</v>
      </c>
      <c r="H77" s="147">
        <f t="shared" si="6"/>
        <v>9.1999999999999993</v>
      </c>
    </row>
    <row r="78" spans="1:9" ht="27.75" customHeight="1" x14ac:dyDescent="0.2">
      <c r="A78" s="23" t="s">
        <v>214</v>
      </c>
      <c r="B78" s="178">
        <v>330</v>
      </c>
      <c r="C78" s="32" t="s">
        <v>232</v>
      </c>
      <c r="D78" s="32" t="s">
        <v>233</v>
      </c>
      <c r="E78" s="32" t="s">
        <v>84</v>
      </c>
      <c r="F78" s="32"/>
      <c r="G78" s="147">
        <f t="shared" si="6"/>
        <v>64.899999999999991</v>
      </c>
      <c r="H78" s="147">
        <f t="shared" si="6"/>
        <v>9.1999999999999993</v>
      </c>
    </row>
    <row r="79" spans="1:9" ht="36.75" customHeight="1" x14ac:dyDescent="0.2">
      <c r="A79" s="23" t="s">
        <v>601</v>
      </c>
      <c r="B79" s="178">
        <v>330</v>
      </c>
      <c r="C79" s="294" t="s">
        <v>232</v>
      </c>
      <c r="D79" s="294" t="s">
        <v>233</v>
      </c>
      <c r="E79" s="294" t="s">
        <v>90</v>
      </c>
      <c r="F79" s="294"/>
      <c r="G79" s="147">
        <f>G80+G81</f>
        <v>64.899999999999991</v>
      </c>
      <c r="H79" s="147">
        <f>H80+H81</f>
        <v>9.1999999999999993</v>
      </c>
    </row>
    <row r="80" spans="1:9" ht="50.25" customHeight="1" x14ac:dyDescent="0.2">
      <c r="A80" s="23" t="s">
        <v>191</v>
      </c>
      <c r="B80" s="178">
        <v>330</v>
      </c>
      <c r="C80" s="32" t="s">
        <v>232</v>
      </c>
      <c r="D80" s="32" t="s">
        <v>233</v>
      </c>
      <c r="E80" s="32" t="s">
        <v>90</v>
      </c>
      <c r="F80" s="32" t="s">
        <v>237</v>
      </c>
      <c r="G80" s="147">
        <v>55.3</v>
      </c>
      <c r="H80" s="147">
        <v>9.1999999999999993</v>
      </c>
      <c r="I80" s="137"/>
    </row>
    <row r="81" spans="1:10" ht="27.75" customHeight="1" x14ac:dyDescent="0.2">
      <c r="A81" s="23" t="s">
        <v>260</v>
      </c>
      <c r="B81" s="178">
        <v>330</v>
      </c>
      <c r="C81" s="32" t="s">
        <v>232</v>
      </c>
      <c r="D81" s="32" t="s">
        <v>233</v>
      </c>
      <c r="E81" s="32" t="s">
        <v>90</v>
      </c>
      <c r="F81" s="32" t="s">
        <v>164</v>
      </c>
      <c r="G81" s="147">
        <v>9.6</v>
      </c>
      <c r="H81" s="147">
        <v>0</v>
      </c>
    </row>
    <row r="82" spans="1:10" s="187" customFormat="1" ht="27.75" customHeight="1" x14ac:dyDescent="0.25">
      <c r="A82" s="184" t="s">
        <v>95</v>
      </c>
      <c r="B82" s="185">
        <v>330</v>
      </c>
      <c r="C82" s="186" t="s">
        <v>233</v>
      </c>
      <c r="D82" s="186"/>
      <c r="E82" s="186"/>
      <c r="F82" s="186"/>
      <c r="G82" s="189">
        <f>G83+G90+G105</f>
        <v>2381.6999999999998</v>
      </c>
      <c r="H82" s="189">
        <f>H83+H90+H105</f>
        <v>13.9</v>
      </c>
    </row>
    <row r="83" spans="1:10" s="21" customFormat="1" ht="27.75" customHeight="1" x14ac:dyDescent="0.2">
      <c r="A83" s="38" t="s">
        <v>517</v>
      </c>
      <c r="B83" s="176">
        <v>330</v>
      </c>
      <c r="C83" s="177" t="s">
        <v>233</v>
      </c>
      <c r="D83" s="177" t="s">
        <v>96</v>
      </c>
      <c r="E83" s="177"/>
      <c r="F83" s="177"/>
      <c r="G83" s="146">
        <f>G85</f>
        <v>1651.8999999999999</v>
      </c>
      <c r="H83" s="146">
        <f>H85</f>
        <v>13.9</v>
      </c>
    </row>
    <row r="84" spans="1:10" ht="37.5" customHeight="1" x14ac:dyDescent="0.2">
      <c r="A84" s="33" t="s">
        <v>485</v>
      </c>
      <c r="B84" s="178">
        <v>330</v>
      </c>
      <c r="C84" s="32" t="s">
        <v>233</v>
      </c>
      <c r="D84" s="32" t="s">
        <v>96</v>
      </c>
      <c r="E84" s="32" t="s">
        <v>91</v>
      </c>
      <c r="F84" s="32"/>
      <c r="G84" s="147">
        <f>G85</f>
        <v>1651.8999999999999</v>
      </c>
      <c r="H84" s="147">
        <f>H85</f>
        <v>13.9</v>
      </c>
      <c r="I84" s="112"/>
      <c r="J84" s="138"/>
    </row>
    <row r="85" spans="1:10" ht="36.75" customHeight="1" x14ac:dyDescent="0.2">
      <c r="A85" s="33" t="s">
        <v>567</v>
      </c>
      <c r="B85" s="178">
        <v>330</v>
      </c>
      <c r="C85" s="32" t="s">
        <v>233</v>
      </c>
      <c r="D85" s="32" t="s">
        <v>96</v>
      </c>
      <c r="E85" s="32" t="s">
        <v>505</v>
      </c>
      <c r="F85" s="32"/>
      <c r="G85" s="147">
        <f>SUM(G89+G87)</f>
        <v>1651.8999999999999</v>
      </c>
      <c r="H85" s="147">
        <f>SUM(H89+H87)</f>
        <v>13.9</v>
      </c>
      <c r="I85" s="112"/>
      <c r="J85" s="138"/>
    </row>
    <row r="86" spans="1:10" ht="49.5" customHeight="1" x14ac:dyDescent="0.2">
      <c r="A86" s="33" t="s">
        <v>543</v>
      </c>
      <c r="B86" s="178">
        <v>330</v>
      </c>
      <c r="C86" s="32" t="s">
        <v>233</v>
      </c>
      <c r="D86" s="32" t="s">
        <v>96</v>
      </c>
      <c r="E86" s="32" t="s">
        <v>505</v>
      </c>
      <c r="F86" s="32"/>
      <c r="G86" s="147">
        <f>G87</f>
        <v>1497.6</v>
      </c>
      <c r="H86" s="147">
        <f>H87</f>
        <v>13.9</v>
      </c>
      <c r="I86" s="112"/>
      <c r="J86" s="138"/>
    </row>
    <row r="87" spans="1:10" ht="27.75" customHeight="1" x14ac:dyDescent="0.2">
      <c r="A87" s="169" t="s">
        <v>260</v>
      </c>
      <c r="B87" s="178">
        <v>330</v>
      </c>
      <c r="C87" s="32" t="s">
        <v>233</v>
      </c>
      <c r="D87" s="32" t="s">
        <v>96</v>
      </c>
      <c r="E87" s="32" t="s">
        <v>505</v>
      </c>
      <c r="F87" s="32" t="s">
        <v>164</v>
      </c>
      <c r="G87" s="147">
        <v>1497.6</v>
      </c>
      <c r="H87" s="147">
        <v>13.9</v>
      </c>
    </row>
    <row r="88" spans="1:10" ht="36.75" customHeight="1" x14ac:dyDescent="0.2">
      <c r="A88" s="33" t="s">
        <v>544</v>
      </c>
      <c r="B88" s="178">
        <v>330</v>
      </c>
      <c r="C88" s="32" t="s">
        <v>233</v>
      </c>
      <c r="D88" s="32" t="s">
        <v>96</v>
      </c>
      <c r="E88" s="32" t="s">
        <v>505</v>
      </c>
      <c r="F88" s="32"/>
      <c r="G88" s="147">
        <f>SUM(G89)</f>
        <v>154.30000000000001</v>
      </c>
      <c r="H88" s="147">
        <f>SUM(H89)</f>
        <v>0</v>
      </c>
      <c r="I88" s="112"/>
      <c r="J88" s="138"/>
    </row>
    <row r="89" spans="1:10" ht="27.75" customHeight="1" x14ac:dyDescent="0.2">
      <c r="A89" s="169" t="s">
        <v>260</v>
      </c>
      <c r="B89" s="178">
        <v>330</v>
      </c>
      <c r="C89" s="32" t="s">
        <v>233</v>
      </c>
      <c r="D89" s="32" t="s">
        <v>96</v>
      </c>
      <c r="E89" s="32" t="s">
        <v>505</v>
      </c>
      <c r="F89" s="32" t="s">
        <v>164</v>
      </c>
      <c r="G89" s="147">
        <v>154.30000000000001</v>
      </c>
      <c r="H89" s="147">
        <v>0</v>
      </c>
    </row>
    <row r="90" spans="1:10" s="21" customFormat="1" ht="39" customHeight="1" x14ac:dyDescent="0.2">
      <c r="A90" s="38" t="s">
        <v>518</v>
      </c>
      <c r="B90" s="176">
        <v>330</v>
      </c>
      <c r="C90" s="177" t="s">
        <v>233</v>
      </c>
      <c r="D90" s="177" t="s">
        <v>97</v>
      </c>
      <c r="E90" s="177"/>
      <c r="F90" s="177"/>
      <c r="G90" s="146">
        <f>G98+G102+G91+G95</f>
        <v>718.2</v>
      </c>
      <c r="H90" s="146">
        <f>H98+H102+H91+H95</f>
        <v>0</v>
      </c>
    </row>
    <row r="91" spans="1:10" ht="39" hidden="1" customHeight="1" x14ac:dyDescent="0.2">
      <c r="A91" s="23" t="s">
        <v>2</v>
      </c>
      <c r="B91" s="178">
        <v>330</v>
      </c>
      <c r="C91" s="32" t="s">
        <v>233</v>
      </c>
      <c r="D91" s="32" t="s">
        <v>97</v>
      </c>
      <c r="E91" s="32" t="s">
        <v>259</v>
      </c>
      <c r="F91" s="32"/>
      <c r="G91" s="147">
        <f t="shared" ref="G91:H93" si="7">G92</f>
        <v>0</v>
      </c>
      <c r="H91" s="147">
        <f t="shared" si="7"/>
        <v>0</v>
      </c>
    </row>
    <row r="92" spans="1:10" ht="39" hidden="1" customHeight="1" x14ac:dyDescent="0.2">
      <c r="A92" s="23" t="s">
        <v>331</v>
      </c>
      <c r="B92" s="178">
        <v>330</v>
      </c>
      <c r="C92" s="32" t="s">
        <v>233</v>
      </c>
      <c r="D92" s="32" t="s">
        <v>97</v>
      </c>
      <c r="E92" s="32" t="s">
        <v>258</v>
      </c>
      <c r="F92" s="32"/>
      <c r="G92" s="147">
        <f t="shared" si="7"/>
        <v>0</v>
      </c>
      <c r="H92" s="147">
        <f t="shared" si="7"/>
        <v>0</v>
      </c>
    </row>
    <row r="93" spans="1:10" ht="39" hidden="1" customHeight="1" x14ac:dyDescent="0.2">
      <c r="A93" s="23" t="s">
        <v>348</v>
      </c>
      <c r="B93" s="178">
        <v>330</v>
      </c>
      <c r="C93" s="32" t="s">
        <v>233</v>
      </c>
      <c r="D93" s="32" t="s">
        <v>97</v>
      </c>
      <c r="E93" s="32" t="s">
        <v>257</v>
      </c>
      <c r="F93" s="32"/>
      <c r="G93" s="147">
        <f t="shared" si="7"/>
        <v>0</v>
      </c>
      <c r="H93" s="147">
        <f t="shared" si="7"/>
        <v>0</v>
      </c>
    </row>
    <row r="94" spans="1:10" ht="27.75" hidden="1" customHeight="1" x14ac:dyDescent="0.2">
      <c r="A94" s="23" t="s">
        <v>260</v>
      </c>
      <c r="B94" s="178">
        <v>330</v>
      </c>
      <c r="C94" s="32" t="s">
        <v>233</v>
      </c>
      <c r="D94" s="32" t="s">
        <v>97</v>
      </c>
      <c r="E94" s="32" t="s">
        <v>257</v>
      </c>
      <c r="F94" s="32" t="s">
        <v>164</v>
      </c>
      <c r="G94" s="147"/>
      <c r="H94" s="147"/>
    </row>
    <row r="95" spans="1:10" ht="34.5" hidden="1" customHeight="1" x14ac:dyDescent="0.2">
      <c r="A95" s="23" t="s">
        <v>334</v>
      </c>
      <c r="B95" s="178">
        <v>590</v>
      </c>
      <c r="C95" s="32" t="s">
        <v>233</v>
      </c>
      <c r="D95" s="32" t="s">
        <v>97</v>
      </c>
      <c r="E95" s="32" t="s">
        <v>91</v>
      </c>
      <c r="F95" s="32"/>
      <c r="G95" s="147">
        <f>G96</f>
        <v>0</v>
      </c>
      <c r="H95" s="147">
        <f>H96</f>
        <v>0</v>
      </c>
    </row>
    <row r="96" spans="1:10" ht="27.75" hidden="1" customHeight="1" x14ac:dyDescent="0.2">
      <c r="A96" s="23" t="s">
        <v>254</v>
      </c>
      <c r="B96" s="178">
        <v>590</v>
      </c>
      <c r="C96" s="32" t="s">
        <v>233</v>
      </c>
      <c r="D96" s="32" t="s">
        <v>97</v>
      </c>
      <c r="E96" s="32" t="s">
        <v>276</v>
      </c>
      <c r="F96" s="32"/>
      <c r="G96" s="147">
        <f>G97</f>
        <v>0</v>
      </c>
      <c r="H96" s="147">
        <f>H97</f>
        <v>0</v>
      </c>
    </row>
    <row r="97" spans="1:9" ht="27.75" hidden="1" customHeight="1" x14ac:dyDescent="0.2">
      <c r="A97" s="23" t="s">
        <v>260</v>
      </c>
      <c r="B97" s="178">
        <v>590</v>
      </c>
      <c r="C97" s="32" t="s">
        <v>233</v>
      </c>
      <c r="D97" s="32" t="s">
        <v>97</v>
      </c>
      <c r="E97" s="32" t="s">
        <v>276</v>
      </c>
      <c r="F97" s="32" t="s">
        <v>164</v>
      </c>
      <c r="G97" s="147"/>
      <c r="H97" s="147"/>
    </row>
    <row r="98" spans="1:9" ht="35.25" customHeight="1" x14ac:dyDescent="0.2">
      <c r="A98" s="23" t="s">
        <v>485</v>
      </c>
      <c r="B98" s="178">
        <v>330</v>
      </c>
      <c r="C98" s="32" t="s">
        <v>233</v>
      </c>
      <c r="D98" s="32" t="s">
        <v>97</v>
      </c>
      <c r="E98" s="32" t="s">
        <v>91</v>
      </c>
      <c r="F98" s="32"/>
      <c r="G98" s="147">
        <f t="shared" ref="G98:H100" si="8">G99</f>
        <v>718.2</v>
      </c>
      <c r="H98" s="147">
        <f t="shared" si="8"/>
        <v>0</v>
      </c>
    </row>
    <row r="99" spans="1:9" ht="41.25" customHeight="1" x14ac:dyDescent="0.2">
      <c r="A99" s="23" t="s">
        <v>509</v>
      </c>
      <c r="B99" s="178">
        <v>330</v>
      </c>
      <c r="C99" s="32" t="s">
        <v>233</v>
      </c>
      <c r="D99" s="32" t="s">
        <v>97</v>
      </c>
      <c r="E99" s="32" t="s">
        <v>505</v>
      </c>
      <c r="F99" s="32"/>
      <c r="G99" s="147">
        <f t="shared" si="8"/>
        <v>718.2</v>
      </c>
      <c r="H99" s="147">
        <f t="shared" si="8"/>
        <v>0</v>
      </c>
    </row>
    <row r="100" spans="1:9" ht="27.75" customHeight="1" x14ac:dyDescent="0.2">
      <c r="A100" s="34" t="s">
        <v>526</v>
      </c>
      <c r="B100" s="178">
        <v>330</v>
      </c>
      <c r="C100" s="32" t="s">
        <v>233</v>
      </c>
      <c r="D100" s="32" t="s">
        <v>97</v>
      </c>
      <c r="E100" s="32" t="s">
        <v>505</v>
      </c>
      <c r="F100" s="32"/>
      <c r="G100" s="147">
        <f t="shared" si="8"/>
        <v>718.2</v>
      </c>
      <c r="H100" s="147">
        <f t="shared" si="8"/>
        <v>0</v>
      </c>
    </row>
    <row r="101" spans="1:9" ht="27.75" customHeight="1" x14ac:dyDescent="0.2">
      <c r="A101" s="23" t="s">
        <v>260</v>
      </c>
      <c r="B101" s="178">
        <v>330</v>
      </c>
      <c r="C101" s="32" t="s">
        <v>233</v>
      </c>
      <c r="D101" s="32" t="s">
        <v>97</v>
      </c>
      <c r="E101" s="32" t="s">
        <v>505</v>
      </c>
      <c r="F101" s="32" t="s">
        <v>164</v>
      </c>
      <c r="G101" s="147">
        <v>718.2</v>
      </c>
      <c r="H101" s="147">
        <v>0</v>
      </c>
    </row>
    <row r="102" spans="1:9" ht="27.75" hidden="1" customHeight="1" x14ac:dyDescent="0.2">
      <c r="A102" s="149" t="s">
        <v>183</v>
      </c>
      <c r="B102" s="179">
        <v>330</v>
      </c>
      <c r="C102" s="180" t="s">
        <v>233</v>
      </c>
      <c r="D102" s="180" t="s">
        <v>97</v>
      </c>
      <c r="E102" s="180" t="s">
        <v>86</v>
      </c>
      <c r="F102" s="180"/>
      <c r="G102" s="147">
        <f>G103</f>
        <v>0</v>
      </c>
      <c r="H102" s="147">
        <f>H103</f>
        <v>0</v>
      </c>
      <c r="I102" s="112"/>
    </row>
    <row r="103" spans="1:9" ht="27.75" hidden="1" customHeight="1" x14ac:dyDescent="0.2">
      <c r="A103" s="149" t="s">
        <v>471</v>
      </c>
      <c r="B103" s="179">
        <v>330</v>
      </c>
      <c r="C103" s="180" t="s">
        <v>233</v>
      </c>
      <c r="D103" s="180" t="s">
        <v>97</v>
      </c>
      <c r="E103" s="180" t="s">
        <v>277</v>
      </c>
      <c r="F103" s="180"/>
      <c r="G103" s="147">
        <f>G104</f>
        <v>0</v>
      </c>
      <c r="H103" s="147">
        <f>H104</f>
        <v>0</v>
      </c>
    </row>
    <row r="104" spans="1:9" ht="27.75" hidden="1" customHeight="1" x14ac:dyDescent="0.2">
      <c r="A104" s="149" t="s">
        <v>260</v>
      </c>
      <c r="B104" s="179">
        <v>330</v>
      </c>
      <c r="C104" s="180" t="s">
        <v>233</v>
      </c>
      <c r="D104" s="180" t="s">
        <v>97</v>
      </c>
      <c r="E104" s="180" t="s">
        <v>277</v>
      </c>
      <c r="F104" s="180" t="s">
        <v>164</v>
      </c>
      <c r="G104" s="147">
        <v>0</v>
      </c>
      <c r="H104" s="147">
        <v>0</v>
      </c>
    </row>
    <row r="105" spans="1:9" s="21" customFormat="1" ht="27.75" customHeight="1" x14ac:dyDescent="0.2">
      <c r="A105" s="38" t="s">
        <v>520</v>
      </c>
      <c r="B105" s="176">
        <v>330</v>
      </c>
      <c r="C105" s="177" t="s">
        <v>233</v>
      </c>
      <c r="D105" s="177" t="s">
        <v>519</v>
      </c>
      <c r="E105" s="177"/>
      <c r="F105" s="177"/>
      <c r="G105" s="146">
        <f>G107</f>
        <v>11.6</v>
      </c>
      <c r="H105" s="146">
        <f>H107</f>
        <v>0</v>
      </c>
    </row>
    <row r="106" spans="1:9" ht="36.75" customHeight="1" x14ac:dyDescent="0.2">
      <c r="A106" s="23" t="s">
        <v>485</v>
      </c>
      <c r="B106" s="178">
        <v>330</v>
      </c>
      <c r="C106" s="32" t="s">
        <v>233</v>
      </c>
      <c r="D106" s="32" t="s">
        <v>519</v>
      </c>
      <c r="E106" s="32" t="s">
        <v>91</v>
      </c>
      <c r="F106" s="32"/>
      <c r="G106" s="147">
        <f t="shared" ref="G106:H108" si="9">G107</f>
        <v>11.6</v>
      </c>
      <c r="H106" s="147">
        <f t="shared" si="9"/>
        <v>0</v>
      </c>
    </row>
    <row r="107" spans="1:9" ht="49.5" customHeight="1" x14ac:dyDescent="0.2">
      <c r="A107" s="23" t="s">
        <v>509</v>
      </c>
      <c r="B107" s="178">
        <v>330</v>
      </c>
      <c r="C107" s="32" t="s">
        <v>233</v>
      </c>
      <c r="D107" s="32" t="s">
        <v>519</v>
      </c>
      <c r="E107" s="32" t="s">
        <v>505</v>
      </c>
      <c r="F107" s="32"/>
      <c r="G107" s="147">
        <f t="shared" si="9"/>
        <v>11.6</v>
      </c>
      <c r="H107" s="147">
        <f t="shared" si="9"/>
        <v>0</v>
      </c>
    </row>
    <row r="108" spans="1:9" ht="27.75" customHeight="1" x14ac:dyDescent="0.2">
      <c r="A108" s="193" t="s">
        <v>525</v>
      </c>
      <c r="B108" s="178">
        <v>330</v>
      </c>
      <c r="C108" s="32" t="s">
        <v>233</v>
      </c>
      <c r="D108" s="32" t="s">
        <v>519</v>
      </c>
      <c r="E108" s="32" t="s">
        <v>505</v>
      </c>
      <c r="F108" s="32"/>
      <c r="G108" s="147">
        <f t="shared" si="9"/>
        <v>11.6</v>
      </c>
      <c r="H108" s="147">
        <f t="shared" si="9"/>
        <v>0</v>
      </c>
    </row>
    <row r="109" spans="1:9" ht="27.75" customHeight="1" x14ac:dyDescent="0.2">
      <c r="A109" s="23" t="s">
        <v>260</v>
      </c>
      <c r="B109" s="178">
        <v>330</v>
      </c>
      <c r="C109" s="32" t="s">
        <v>233</v>
      </c>
      <c r="D109" s="32" t="s">
        <v>519</v>
      </c>
      <c r="E109" s="32" t="s">
        <v>505</v>
      </c>
      <c r="F109" s="32" t="s">
        <v>164</v>
      </c>
      <c r="G109" s="147">
        <v>11.6</v>
      </c>
      <c r="H109" s="147">
        <v>0</v>
      </c>
    </row>
    <row r="110" spans="1:9" s="187" customFormat="1" ht="27.75" customHeight="1" x14ac:dyDescent="0.25">
      <c r="A110" s="184" t="s">
        <v>98</v>
      </c>
      <c r="B110" s="185">
        <v>330</v>
      </c>
      <c r="C110" s="186" t="s">
        <v>93</v>
      </c>
      <c r="D110" s="186"/>
      <c r="E110" s="186"/>
      <c r="F110" s="186"/>
      <c r="G110" s="189">
        <f>G115+G120+G111</f>
        <v>68.3</v>
      </c>
      <c r="H110" s="189">
        <f>H115+H120+H111</f>
        <v>0</v>
      </c>
    </row>
    <row r="111" spans="1:9" ht="27.75" hidden="1" customHeight="1" x14ac:dyDescent="0.2">
      <c r="A111" s="23" t="s">
        <v>61</v>
      </c>
      <c r="B111" s="178">
        <v>330</v>
      </c>
      <c r="C111" s="32" t="s">
        <v>93</v>
      </c>
      <c r="D111" s="32" t="s">
        <v>102</v>
      </c>
      <c r="E111" s="32"/>
      <c r="F111" s="32"/>
      <c r="G111" s="147">
        <f t="shared" ref="G111:H113" si="10">G112</f>
        <v>0</v>
      </c>
      <c r="H111" s="147">
        <f t="shared" si="10"/>
        <v>0</v>
      </c>
    </row>
    <row r="112" spans="1:9" ht="27.75" hidden="1" customHeight="1" x14ac:dyDescent="0.2">
      <c r="A112" s="23" t="s">
        <v>183</v>
      </c>
      <c r="B112" s="178">
        <v>330</v>
      </c>
      <c r="C112" s="32" t="s">
        <v>93</v>
      </c>
      <c r="D112" s="32" t="s">
        <v>102</v>
      </c>
      <c r="E112" s="32" t="s">
        <v>86</v>
      </c>
      <c r="F112" s="32"/>
      <c r="G112" s="147">
        <f t="shared" si="10"/>
        <v>0</v>
      </c>
      <c r="H112" s="147">
        <f t="shared" si="10"/>
        <v>0</v>
      </c>
    </row>
    <row r="113" spans="1:8" ht="27.75" hidden="1" customHeight="1" x14ac:dyDescent="0.2">
      <c r="A113" s="23" t="s">
        <v>370</v>
      </c>
      <c r="B113" s="178">
        <v>330</v>
      </c>
      <c r="C113" s="32" t="s">
        <v>93</v>
      </c>
      <c r="D113" s="32" t="s">
        <v>102</v>
      </c>
      <c r="E113" s="32" t="s">
        <v>62</v>
      </c>
      <c r="F113" s="32"/>
      <c r="G113" s="147">
        <f t="shared" si="10"/>
        <v>0</v>
      </c>
      <c r="H113" s="147">
        <f t="shared" si="10"/>
        <v>0</v>
      </c>
    </row>
    <row r="114" spans="1:8" ht="27.75" hidden="1" customHeight="1" x14ac:dyDescent="0.2">
      <c r="A114" s="23" t="s">
        <v>250</v>
      </c>
      <c r="B114" s="178">
        <v>590</v>
      </c>
      <c r="C114" s="32" t="s">
        <v>93</v>
      </c>
      <c r="D114" s="32" t="s">
        <v>102</v>
      </c>
      <c r="E114" s="32" t="s">
        <v>62</v>
      </c>
      <c r="F114" s="32" t="s">
        <v>251</v>
      </c>
      <c r="G114" s="147"/>
      <c r="H114" s="147"/>
    </row>
    <row r="115" spans="1:8" s="21" customFormat="1" ht="37.5" customHeight="1" x14ac:dyDescent="0.2">
      <c r="A115" s="38" t="s">
        <v>99</v>
      </c>
      <c r="B115" s="176">
        <v>330</v>
      </c>
      <c r="C115" s="177" t="s">
        <v>93</v>
      </c>
      <c r="D115" s="177" t="s">
        <v>100</v>
      </c>
      <c r="E115" s="177"/>
      <c r="F115" s="177"/>
      <c r="G115" s="146">
        <f t="shared" ref="G115:H118" si="11">G116</f>
        <v>68.3</v>
      </c>
      <c r="H115" s="146">
        <f t="shared" si="11"/>
        <v>0</v>
      </c>
    </row>
    <row r="116" spans="1:8" ht="37.5" customHeight="1" x14ac:dyDescent="0.2">
      <c r="A116" s="133" t="s">
        <v>499</v>
      </c>
      <c r="B116" s="178">
        <v>330</v>
      </c>
      <c r="C116" s="32" t="s">
        <v>93</v>
      </c>
      <c r="D116" s="32" t="s">
        <v>100</v>
      </c>
      <c r="E116" s="32" t="s">
        <v>506</v>
      </c>
      <c r="F116" s="32"/>
      <c r="G116" s="147">
        <f t="shared" si="11"/>
        <v>68.3</v>
      </c>
      <c r="H116" s="147">
        <f t="shared" si="11"/>
        <v>0</v>
      </c>
    </row>
    <row r="117" spans="1:8" ht="37.5" customHeight="1" x14ac:dyDescent="0.2">
      <c r="A117" s="44" t="s">
        <v>512</v>
      </c>
      <c r="B117" s="178">
        <v>330</v>
      </c>
      <c r="C117" s="32" t="s">
        <v>93</v>
      </c>
      <c r="D117" s="32" t="s">
        <v>100</v>
      </c>
      <c r="E117" s="32" t="s">
        <v>507</v>
      </c>
      <c r="F117" s="32"/>
      <c r="G117" s="147">
        <f t="shared" si="11"/>
        <v>68.3</v>
      </c>
      <c r="H117" s="147">
        <f t="shared" si="11"/>
        <v>0</v>
      </c>
    </row>
    <row r="118" spans="1:8" ht="37.5" customHeight="1" x14ac:dyDescent="0.2">
      <c r="A118" s="44" t="s">
        <v>545</v>
      </c>
      <c r="B118" s="178">
        <v>330</v>
      </c>
      <c r="C118" s="32" t="s">
        <v>93</v>
      </c>
      <c r="D118" s="32" t="s">
        <v>100</v>
      </c>
      <c r="E118" s="32" t="s">
        <v>507</v>
      </c>
      <c r="F118" s="32"/>
      <c r="G118" s="147">
        <f t="shared" si="11"/>
        <v>68.3</v>
      </c>
      <c r="H118" s="147">
        <f t="shared" si="11"/>
        <v>0</v>
      </c>
    </row>
    <row r="119" spans="1:8" ht="37.5" customHeight="1" x14ac:dyDescent="0.2">
      <c r="A119" s="44" t="s">
        <v>260</v>
      </c>
      <c r="B119" s="178">
        <v>330</v>
      </c>
      <c r="C119" s="32" t="s">
        <v>93</v>
      </c>
      <c r="D119" s="32" t="s">
        <v>100</v>
      </c>
      <c r="E119" s="32" t="s">
        <v>507</v>
      </c>
      <c r="F119" s="32" t="s">
        <v>164</v>
      </c>
      <c r="G119" s="147">
        <v>68.3</v>
      </c>
      <c r="H119" s="147">
        <v>0</v>
      </c>
    </row>
    <row r="120" spans="1:8" ht="27.75" hidden="1" customHeight="1" x14ac:dyDescent="0.2">
      <c r="A120" s="23" t="s">
        <v>198</v>
      </c>
      <c r="B120" s="178">
        <v>330</v>
      </c>
      <c r="C120" s="32" t="s">
        <v>93</v>
      </c>
      <c r="D120" s="32" t="s">
        <v>96</v>
      </c>
      <c r="E120" s="32"/>
      <c r="F120" s="32"/>
      <c r="G120" s="147">
        <f>G121+G126</f>
        <v>0</v>
      </c>
      <c r="H120" s="147">
        <f>H121+H126</f>
        <v>0</v>
      </c>
    </row>
    <row r="121" spans="1:8" ht="27.75" hidden="1" customHeight="1" x14ac:dyDescent="0.2">
      <c r="A121" s="44" t="s">
        <v>7</v>
      </c>
      <c r="B121" s="178">
        <v>330</v>
      </c>
      <c r="C121" s="32" t="s">
        <v>93</v>
      </c>
      <c r="D121" s="32" t="s">
        <v>96</v>
      </c>
      <c r="E121" s="32" t="s">
        <v>262</v>
      </c>
      <c r="F121" s="32"/>
      <c r="G121" s="147">
        <f>G122</f>
        <v>0</v>
      </c>
      <c r="H121" s="147">
        <f>H122</f>
        <v>0</v>
      </c>
    </row>
    <row r="122" spans="1:8" ht="27.75" hidden="1" customHeight="1" x14ac:dyDescent="0.2">
      <c r="A122" s="23" t="s">
        <v>6</v>
      </c>
      <c r="B122" s="178">
        <v>330</v>
      </c>
      <c r="C122" s="32" t="s">
        <v>93</v>
      </c>
      <c r="D122" s="32" t="s">
        <v>96</v>
      </c>
      <c r="E122" s="32" t="s">
        <v>263</v>
      </c>
      <c r="F122" s="32"/>
      <c r="G122" s="147">
        <f>G125</f>
        <v>0</v>
      </c>
      <c r="H122" s="147">
        <f>H125</f>
        <v>0</v>
      </c>
    </row>
    <row r="123" spans="1:8" ht="27.75" hidden="1" customHeight="1" x14ac:dyDescent="0.2">
      <c r="A123" s="3" t="s">
        <v>224</v>
      </c>
      <c r="B123" s="3" t="s">
        <v>151</v>
      </c>
      <c r="C123" s="77" t="s">
        <v>225</v>
      </c>
      <c r="D123" s="77" t="s">
        <v>226</v>
      </c>
      <c r="E123" s="6" t="s">
        <v>227</v>
      </c>
      <c r="F123" s="6" t="s">
        <v>228</v>
      </c>
      <c r="G123" s="150" t="s">
        <v>235</v>
      </c>
      <c r="H123" s="295" t="s">
        <v>235</v>
      </c>
    </row>
    <row r="124" spans="1:8" ht="27.75" hidden="1" customHeight="1" x14ac:dyDescent="0.2">
      <c r="A124" s="23" t="s">
        <v>5</v>
      </c>
      <c r="B124" s="178">
        <v>330</v>
      </c>
      <c r="C124" s="32" t="s">
        <v>93</v>
      </c>
      <c r="D124" s="32" t="s">
        <v>96</v>
      </c>
      <c r="E124" s="32" t="s">
        <v>261</v>
      </c>
      <c r="F124" s="32"/>
      <c r="G124" s="147">
        <f>G125</f>
        <v>0</v>
      </c>
      <c r="H124" s="147">
        <f>H125</f>
        <v>0</v>
      </c>
    </row>
    <row r="125" spans="1:8" ht="27.75" hidden="1" customHeight="1" x14ac:dyDescent="0.2">
      <c r="A125" s="23" t="s">
        <v>260</v>
      </c>
      <c r="B125" s="178">
        <v>330</v>
      </c>
      <c r="C125" s="32" t="s">
        <v>93</v>
      </c>
      <c r="D125" s="32" t="s">
        <v>96</v>
      </c>
      <c r="E125" s="32" t="s">
        <v>261</v>
      </c>
      <c r="F125" s="32" t="s">
        <v>164</v>
      </c>
      <c r="G125" s="147"/>
      <c r="H125" s="147"/>
    </row>
    <row r="126" spans="1:8" ht="27.75" hidden="1" customHeight="1" x14ac:dyDescent="0.2">
      <c r="A126" s="23" t="s">
        <v>183</v>
      </c>
      <c r="B126" s="178">
        <v>330</v>
      </c>
      <c r="C126" s="32" t="s">
        <v>93</v>
      </c>
      <c r="D126" s="32" t="s">
        <v>96</v>
      </c>
      <c r="E126" s="32" t="s">
        <v>86</v>
      </c>
      <c r="F126" s="32"/>
      <c r="G126" s="147">
        <f>G127</f>
        <v>0</v>
      </c>
      <c r="H126" s="147">
        <f>H127</f>
        <v>0</v>
      </c>
    </row>
    <row r="127" spans="1:8" ht="27.75" hidden="1" customHeight="1" x14ac:dyDescent="0.2">
      <c r="A127" s="23" t="s">
        <v>333</v>
      </c>
      <c r="B127" s="178">
        <v>330</v>
      </c>
      <c r="C127" s="32" t="s">
        <v>93</v>
      </c>
      <c r="D127" s="32" t="s">
        <v>96</v>
      </c>
      <c r="E127" s="32" t="s">
        <v>265</v>
      </c>
      <c r="F127" s="32"/>
      <c r="G127" s="147">
        <f>G128</f>
        <v>0</v>
      </c>
      <c r="H127" s="147">
        <f>H128</f>
        <v>0</v>
      </c>
    </row>
    <row r="128" spans="1:8" ht="27.75" hidden="1" customHeight="1" x14ac:dyDescent="0.2">
      <c r="A128" s="23" t="s">
        <v>260</v>
      </c>
      <c r="B128" s="178">
        <v>330</v>
      </c>
      <c r="C128" s="32" t="s">
        <v>93</v>
      </c>
      <c r="D128" s="32" t="s">
        <v>96</v>
      </c>
      <c r="E128" s="32" t="s">
        <v>265</v>
      </c>
      <c r="F128" s="32" t="s">
        <v>164</v>
      </c>
      <c r="G128" s="147"/>
      <c r="H128" s="147"/>
    </row>
    <row r="129" spans="1:10" s="187" customFormat="1" ht="27.75" customHeight="1" x14ac:dyDescent="0.25">
      <c r="A129" s="184" t="s">
        <v>101</v>
      </c>
      <c r="B129" s="185">
        <v>330</v>
      </c>
      <c r="C129" s="186" t="s">
        <v>102</v>
      </c>
      <c r="D129" s="186"/>
      <c r="E129" s="186"/>
      <c r="F129" s="186"/>
      <c r="G129" s="189">
        <f>G130+G151+G167+G195</f>
        <v>5594.3999999999987</v>
      </c>
      <c r="H129" s="189">
        <f>H130+H151+H167+H195</f>
        <v>295</v>
      </c>
    </row>
    <row r="130" spans="1:10" s="21" customFormat="1" ht="27.75" hidden="1" customHeight="1" x14ac:dyDescent="0.2">
      <c r="A130" s="23" t="s">
        <v>267</v>
      </c>
      <c r="B130" s="178">
        <v>330</v>
      </c>
      <c r="C130" s="32" t="s">
        <v>102</v>
      </c>
      <c r="D130" s="32" t="s">
        <v>231</v>
      </c>
      <c r="E130" s="32"/>
      <c r="F130" s="32"/>
      <c r="G130" s="147">
        <f>G135+G144+G131</f>
        <v>0</v>
      </c>
      <c r="H130" s="147">
        <f>H135+H144+H131</f>
        <v>0</v>
      </c>
    </row>
    <row r="131" spans="1:10" s="21" customFormat="1" ht="27.75" hidden="1" customHeight="1" x14ac:dyDescent="0.2">
      <c r="A131" s="35" t="s">
        <v>264</v>
      </c>
      <c r="B131" s="178">
        <v>590</v>
      </c>
      <c r="C131" s="32" t="s">
        <v>102</v>
      </c>
      <c r="D131" s="32" t="s">
        <v>231</v>
      </c>
      <c r="E131" s="32" t="s">
        <v>262</v>
      </c>
      <c r="F131" s="32"/>
      <c r="G131" s="147">
        <f t="shared" ref="G131:H133" si="12">G132</f>
        <v>0</v>
      </c>
      <c r="H131" s="147">
        <f t="shared" si="12"/>
        <v>0</v>
      </c>
    </row>
    <row r="132" spans="1:10" s="21" customFormat="1" ht="27.75" hidden="1" customHeight="1" x14ac:dyDescent="0.2">
      <c r="A132" s="23" t="s">
        <v>381</v>
      </c>
      <c r="B132" s="178">
        <v>590</v>
      </c>
      <c r="C132" s="32" t="s">
        <v>102</v>
      </c>
      <c r="D132" s="32" t="s">
        <v>231</v>
      </c>
      <c r="E132" s="32" t="s">
        <v>358</v>
      </c>
      <c r="F132" s="32"/>
      <c r="G132" s="147">
        <f t="shared" si="12"/>
        <v>0</v>
      </c>
      <c r="H132" s="147">
        <f t="shared" si="12"/>
        <v>0</v>
      </c>
      <c r="J132" s="170"/>
    </row>
    <row r="133" spans="1:10" s="21" customFormat="1" ht="27.75" hidden="1" customHeight="1" x14ac:dyDescent="0.2">
      <c r="A133" s="23" t="s">
        <v>59</v>
      </c>
      <c r="B133" s="178">
        <v>590</v>
      </c>
      <c r="C133" s="32" t="s">
        <v>102</v>
      </c>
      <c r="D133" s="32" t="s">
        <v>231</v>
      </c>
      <c r="E133" s="32" t="s">
        <v>60</v>
      </c>
      <c r="F133" s="32"/>
      <c r="G133" s="147">
        <f t="shared" si="12"/>
        <v>0</v>
      </c>
      <c r="H133" s="147">
        <f t="shared" si="12"/>
        <v>0</v>
      </c>
    </row>
    <row r="134" spans="1:10" s="21" customFormat="1" ht="27.75" hidden="1" customHeight="1" x14ac:dyDescent="0.2">
      <c r="A134" s="23" t="s">
        <v>260</v>
      </c>
      <c r="B134" s="178">
        <v>590</v>
      </c>
      <c r="C134" s="32" t="s">
        <v>102</v>
      </c>
      <c r="D134" s="32" t="s">
        <v>231</v>
      </c>
      <c r="E134" s="32" t="s">
        <v>60</v>
      </c>
      <c r="F134" s="32" t="s">
        <v>164</v>
      </c>
      <c r="G134" s="147"/>
      <c r="H134" s="147"/>
    </row>
    <row r="135" spans="1:10" s="21" customFormat="1" ht="27.75" hidden="1" customHeight="1" x14ac:dyDescent="0.2">
      <c r="A135" s="23" t="s">
        <v>463</v>
      </c>
      <c r="B135" s="178">
        <v>330</v>
      </c>
      <c r="C135" s="32" t="s">
        <v>102</v>
      </c>
      <c r="D135" s="32" t="s">
        <v>231</v>
      </c>
      <c r="E135" s="32" t="s">
        <v>466</v>
      </c>
      <c r="F135" s="32"/>
      <c r="G135" s="147">
        <f>G136+G139</f>
        <v>0</v>
      </c>
      <c r="H135" s="147">
        <f>H136+H139</f>
        <v>0</v>
      </c>
    </row>
    <row r="136" spans="1:10" s="21" customFormat="1" ht="27.75" hidden="1" customHeight="1" x14ac:dyDescent="0.2">
      <c r="A136" s="23" t="s">
        <v>472</v>
      </c>
      <c r="B136" s="178">
        <v>330</v>
      </c>
      <c r="C136" s="32" t="s">
        <v>102</v>
      </c>
      <c r="D136" s="32" t="s">
        <v>231</v>
      </c>
      <c r="E136" s="32" t="s">
        <v>516</v>
      </c>
      <c r="F136" s="32"/>
      <c r="G136" s="147">
        <f>G138+G143</f>
        <v>0</v>
      </c>
      <c r="H136" s="147">
        <f>H138+H143</f>
        <v>0</v>
      </c>
    </row>
    <row r="137" spans="1:10" s="21" customFormat="1" ht="27.75" hidden="1" customHeight="1" x14ac:dyDescent="0.2">
      <c r="A137" s="23" t="s">
        <v>579</v>
      </c>
      <c r="B137" s="178">
        <v>330</v>
      </c>
      <c r="C137" s="32" t="s">
        <v>102</v>
      </c>
      <c r="D137" s="32" t="s">
        <v>231</v>
      </c>
      <c r="E137" s="32" t="s">
        <v>516</v>
      </c>
      <c r="F137" s="32"/>
      <c r="G137" s="147">
        <f>G138</f>
        <v>0</v>
      </c>
      <c r="H137" s="147">
        <f>H138</f>
        <v>0</v>
      </c>
    </row>
    <row r="138" spans="1:10" s="21" customFormat="1" ht="27.75" hidden="1" customHeight="1" x14ac:dyDescent="0.2">
      <c r="A138" s="23" t="s">
        <v>260</v>
      </c>
      <c r="B138" s="178">
        <v>330</v>
      </c>
      <c r="C138" s="32" t="s">
        <v>102</v>
      </c>
      <c r="D138" s="32" t="s">
        <v>231</v>
      </c>
      <c r="E138" s="32" t="s">
        <v>516</v>
      </c>
      <c r="F138" s="32" t="s">
        <v>164</v>
      </c>
      <c r="G138" s="147">
        <v>0</v>
      </c>
      <c r="H138" s="147">
        <v>0</v>
      </c>
    </row>
    <row r="139" spans="1:10" s="21" customFormat="1" ht="27.75" hidden="1" customHeight="1" x14ac:dyDescent="0.2">
      <c r="A139" s="149" t="s">
        <v>472</v>
      </c>
      <c r="B139" s="179">
        <v>330</v>
      </c>
      <c r="C139" s="180" t="s">
        <v>102</v>
      </c>
      <c r="D139" s="180" t="s">
        <v>231</v>
      </c>
      <c r="E139" s="180" t="s">
        <v>516</v>
      </c>
      <c r="F139" s="32"/>
      <c r="G139" s="147"/>
      <c r="H139" s="147"/>
    </row>
    <row r="140" spans="1:10" s="21" customFormat="1" ht="27.75" hidden="1" customHeight="1" x14ac:dyDescent="0.2">
      <c r="A140" s="134" t="s">
        <v>575</v>
      </c>
      <c r="B140" s="178">
        <v>330</v>
      </c>
      <c r="C140" s="32" t="s">
        <v>102</v>
      </c>
      <c r="D140" s="32" t="s">
        <v>231</v>
      </c>
      <c r="E140" s="32" t="s">
        <v>516</v>
      </c>
      <c r="F140" s="32"/>
      <c r="G140" s="147">
        <f>G141</f>
        <v>0</v>
      </c>
      <c r="H140" s="147">
        <f>H141</f>
        <v>0</v>
      </c>
    </row>
    <row r="141" spans="1:10" s="21" customFormat="1" ht="27.75" hidden="1" customHeight="1" x14ac:dyDescent="0.2">
      <c r="A141" s="23" t="s">
        <v>340</v>
      </c>
      <c r="B141" s="178">
        <v>330</v>
      </c>
      <c r="C141" s="32" t="s">
        <v>102</v>
      </c>
      <c r="D141" s="32" t="s">
        <v>231</v>
      </c>
      <c r="E141" s="32" t="s">
        <v>516</v>
      </c>
      <c r="F141" s="32" t="s">
        <v>339</v>
      </c>
      <c r="G141" s="147">
        <f>22120.8-22120.8</f>
        <v>0</v>
      </c>
      <c r="H141" s="147">
        <f>22120.8-22120.8</f>
        <v>0</v>
      </c>
    </row>
    <row r="142" spans="1:10" s="21" customFormat="1" ht="27.75" hidden="1" customHeight="1" x14ac:dyDescent="0.2">
      <c r="A142" s="181" t="s">
        <v>576</v>
      </c>
      <c r="B142" s="178">
        <v>330</v>
      </c>
      <c r="C142" s="32" t="s">
        <v>102</v>
      </c>
      <c r="D142" s="32" t="s">
        <v>231</v>
      </c>
      <c r="E142" s="32" t="s">
        <v>516</v>
      </c>
      <c r="F142" s="32"/>
      <c r="G142" s="147">
        <f>G143</f>
        <v>0</v>
      </c>
      <c r="H142" s="147">
        <f>H143</f>
        <v>0</v>
      </c>
    </row>
    <row r="143" spans="1:10" s="21" customFormat="1" ht="27.75" hidden="1" customHeight="1" x14ac:dyDescent="0.2">
      <c r="A143" s="149" t="s">
        <v>260</v>
      </c>
      <c r="B143" s="178">
        <v>330</v>
      </c>
      <c r="C143" s="32" t="s">
        <v>102</v>
      </c>
      <c r="D143" s="32" t="s">
        <v>231</v>
      </c>
      <c r="E143" s="32" t="s">
        <v>516</v>
      </c>
      <c r="F143" s="32" t="s">
        <v>164</v>
      </c>
      <c r="G143" s="147"/>
      <c r="H143" s="147"/>
    </row>
    <row r="144" spans="1:10" s="21" customFormat="1" ht="27.75" hidden="1" customHeight="1" x14ac:dyDescent="0.2">
      <c r="A144" s="23" t="s">
        <v>183</v>
      </c>
      <c r="B144" s="178">
        <v>330</v>
      </c>
      <c r="C144" s="32" t="s">
        <v>102</v>
      </c>
      <c r="D144" s="32" t="s">
        <v>231</v>
      </c>
      <c r="E144" s="32" t="s">
        <v>86</v>
      </c>
      <c r="F144" s="32"/>
      <c r="G144" s="147">
        <f>G145+G147+G149</f>
        <v>0</v>
      </c>
      <c r="H144" s="147">
        <f>H145+H147+H149</f>
        <v>0</v>
      </c>
    </row>
    <row r="145" spans="1:8" s="21" customFormat="1" ht="27.75" hidden="1" customHeight="1" x14ac:dyDescent="0.2">
      <c r="A145" s="23" t="s">
        <v>362</v>
      </c>
      <c r="B145" s="178">
        <v>590</v>
      </c>
      <c r="C145" s="32" t="s">
        <v>102</v>
      </c>
      <c r="D145" s="32" t="s">
        <v>231</v>
      </c>
      <c r="E145" s="32" t="s">
        <v>363</v>
      </c>
      <c r="F145" s="32"/>
      <c r="G145" s="147">
        <f>G146</f>
        <v>0</v>
      </c>
      <c r="H145" s="147">
        <f>H146</f>
        <v>0</v>
      </c>
    </row>
    <row r="146" spans="1:8" s="21" customFormat="1" ht="27.75" hidden="1" customHeight="1" x14ac:dyDescent="0.2">
      <c r="A146" s="23" t="s">
        <v>260</v>
      </c>
      <c r="B146" s="178">
        <v>590</v>
      </c>
      <c r="C146" s="32" t="s">
        <v>102</v>
      </c>
      <c r="D146" s="32" t="s">
        <v>231</v>
      </c>
      <c r="E146" s="32" t="s">
        <v>363</v>
      </c>
      <c r="F146" s="32" t="s">
        <v>164</v>
      </c>
      <c r="G146" s="147"/>
      <c r="H146" s="147"/>
    </row>
    <row r="147" spans="1:8" s="21" customFormat="1" ht="27.75" hidden="1" customHeight="1" x14ac:dyDescent="0.2">
      <c r="A147" s="23" t="s">
        <v>362</v>
      </c>
      <c r="B147" s="178">
        <v>330</v>
      </c>
      <c r="C147" s="32" t="s">
        <v>102</v>
      </c>
      <c r="D147" s="32" t="s">
        <v>231</v>
      </c>
      <c r="E147" s="32" t="s">
        <v>363</v>
      </c>
      <c r="F147" s="32"/>
      <c r="G147" s="147">
        <f>G148</f>
        <v>0</v>
      </c>
      <c r="H147" s="147">
        <f>H148</f>
        <v>0</v>
      </c>
    </row>
    <row r="148" spans="1:8" s="21" customFormat="1" ht="27.75" hidden="1" customHeight="1" x14ac:dyDescent="0.2">
      <c r="A148" s="23" t="s">
        <v>260</v>
      </c>
      <c r="B148" s="178">
        <v>330</v>
      </c>
      <c r="C148" s="32" t="s">
        <v>102</v>
      </c>
      <c r="D148" s="32" t="s">
        <v>231</v>
      </c>
      <c r="E148" s="32" t="s">
        <v>363</v>
      </c>
      <c r="F148" s="32" t="s">
        <v>164</v>
      </c>
      <c r="G148" s="147">
        <v>0</v>
      </c>
      <c r="H148" s="147">
        <v>0</v>
      </c>
    </row>
    <row r="149" spans="1:8" s="21" customFormat="1" ht="18" hidden="1" customHeight="1" x14ac:dyDescent="0.2">
      <c r="A149" s="23" t="s">
        <v>365</v>
      </c>
      <c r="B149" s="178">
        <v>330</v>
      </c>
      <c r="C149" s="32" t="s">
        <v>102</v>
      </c>
      <c r="D149" s="32" t="s">
        <v>231</v>
      </c>
      <c r="E149" s="32" t="s">
        <v>366</v>
      </c>
      <c r="F149" s="32"/>
      <c r="G149" s="147">
        <f>G150</f>
        <v>0</v>
      </c>
      <c r="H149" s="147">
        <f>H150</f>
        <v>0</v>
      </c>
    </row>
    <row r="150" spans="1:8" s="21" customFormat="1" ht="18" hidden="1" customHeight="1" x14ac:dyDescent="0.2">
      <c r="A150" s="23" t="s">
        <v>260</v>
      </c>
      <c r="B150" s="178">
        <v>330</v>
      </c>
      <c r="C150" s="32" t="s">
        <v>102</v>
      </c>
      <c r="D150" s="32" t="s">
        <v>231</v>
      </c>
      <c r="E150" s="32" t="s">
        <v>366</v>
      </c>
      <c r="F150" s="32" t="s">
        <v>164</v>
      </c>
      <c r="G150" s="147"/>
      <c r="H150" s="147"/>
    </row>
    <row r="151" spans="1:8" s="21" customFormat="1" ht="15.75" customHeight="1" x14ac:dyDescent="0.2">
      <c r="A151" s="38" t="s">
        <v>269</v>
      </c>
      <c r="B151" s="176">
        <v>330</v>
      </c>
      <c r="C151" s="177" t="s">
        <v>102</v>
      </c>
      <c r="D151" s="177" t="s">
        <v>232</v>
      </c>
      <c r="E151" s="177"/>
      <c r="F151" s="177"/>
      <c r="G151" s="146">
        <f>G152+G162</f>
        <v>541.20000000000005</v>
      </c>
      <c r="H151" s="146">
        <f>H152+H162</f>
        <v>0</v>
      </c>
    </row>
    <row r="152" spans="1:8" s="21" customFormat="1" ht="38.25" customHeight="1" x14ac:dyDescent="0.2">
      <c r="A152" s="23" t="s">
        <v>469</v>
      </c>
      <c r="B152" s="178">
        <v>330</v>
      </c>
      <c r="C152" s="32" t="s">
        <v>102</v>
      </c>
      <c r="D152" s="32" t="s">
        <v>232</v>
      </c>
      <c r="E152" s="32" t="s">
        <v>467</v>
      </c>
      <c r="F152" s="32"/>
      <c r="G152" s="147">
        <f>G153</f>
        <v>541.20000000000005</v>
      </c>
      <c r="H152" s="147">
        <f>H153</f>
        <v>0</v>
      </c>
    </row>
    <row r="153" spans="1:8" ht="51" customHeight="1" x14ac:dyDescent="0.2">
      <c r="A153" s="23" t="s">
        <v>510</v>
      </c>
      <c r="B153" s="178">
        <v>330</v>
      </c>
      <c r="C153" s="32" t="s">
        <v>102</v>
      </c>
      <c r="D153" s="32" t="s">
        <v>232</v>
      </c>
      <c r="E153" s="32" t="s">
        <v>468</v>
      </c>
      <c r="F153" s="32"/>
      <c r="G153" s="147">
        <f>SUM(G155+G157)</f>
        <v>541.20000000000005</v>
      </c>
      <c r="H153" s="147">
        <f>SUM(H155+H157)</f>
        <v>0</v>
      </c>
    </row>
    <row r="154" spans="1:8" ht="24.75" customHeight="1" x14ac:dyDescent="0.2">
      <c r="A154" s="35" t="s">
        <v>527</v>
      </c>
      <c r="B154" s="178">
        <v>330</v>
      </c>
      <c r="C154" s="294" t="s">
        <v>102</v>
      </c>
      <c r="D154" s="294" t="s">
        <v>232</v>
      </c>
      <c r="E154" s="294" t="s">
        <v>468</v>
      </c>
      <c r="F154" s="294"/>
      <c r="G154" s="147">
        <f>G155</f>
        <v>498.8</v>
      </c>
      <c r="H154" s="147">
        <f>H155</f>
        <v>0</v>
      </c>
    </row>
    <row r="155" spans="1:8" s="21" customFormat="1" ht="38.25" customHeight="1" x14ac:dyDescent="0.2">
      <c r="A155" s="23" t="s">
        <v>260</v>
      </c>
      <c r="B155" s="178">
        <v>330</v>
      </c>
      <c r="C155" s="294" t="s">
        <v>102</v>
      </c>
      <c r="D155" s="294" t="s">
        <v>232</v>
      </c>
      <c r="E155" s="294" t="s">
        <v>468</v>
      </c>
      <c r="F155" s="294" t="s">
        <v>164</v>
      </c>
      <c r="G155" s="147">
        <v>498.8</v>
      </c>
      <c r="H155" s="147">
        <v>0</v>
      </c>
    </row>
    <row r="156" spans="1:8" ht="63" customHeight="1" x14ac:dyDescent="0.2">
      <c r="A156" s="35" t="s">
        <v>530</v>
      </c>
      <c r="B156" s="178">
        <v>330</v>
      </c>
      <c r="C156" s="32" t="s">
        <v>102</v>
      </c>
      <c r="D156" s="32" t="s">
        <v>232</v>
      </c>
      <c r="E156" s="32" t="s">
        <v>468</v>
      </c>
      <c r="F156" s="32"/>
      <c r="G156" s="147">
        <f>G157</f>
        <v>42.4</v>
      </c>
      <c r="H156" s="147">
        <f>H157</f>
        <v>0</v>
      </c>
    </row>
    <row r="157" spans="1:8" s="21" customFormat="1" ht="38.25" customHeight="1" x14ac:dyDescent="0.2">
      <c r="A157" s="23" t="s">
        <v>260</v>
      </c>
      <c r="B157" s="178">
        <v>330</v>
      </c>
      <c r="C157" s="32" t="s">
        <v>102</v>
      </c>
      <c r="D157" s="32" t="s">
        <v>232</v>
      </c>
      <c r="E157" s="32" t="s">
        <v>468</v>
      </c>
      <c r="F157" s="32" t="s">
        <v>164</v>
      </c>
      <c r="G157" s="147">
        <v>42.4</v>
      </c>
      <c r="H157" s="147">
        <v>0</v>
      </c>
    </row>
    <row r="158" spans="1:8" ht="38.25" hidden="1" customHeight="1" x14ac:dyDescent="0.2">
      <c r="A158" s="193" t="s">
        <v>527</v>
      </c>
      <c r="B158" s="178">
        <v>590</v>
      </c>
      <c r="C158" s="32" t="s">
        <v>102</v>
      </c>
      <c r="D158" s="32" t="s">
        <v>232</v>
      </c>
      <c r="E158" s="32" t="s">
        <v>468</v>
      </c>
      <c r="F158" s="32"/>
      <c r="G158" s="147">
        <f>G159</f>
        <v>0</v>
      </c>
      <c r="H158" s="147">
        <f>H159</f>
        <v>0</v>
      </c>
    </row>
    <row r="159" spans="1:8" ht="38.25" hidden="1" customHeight="1" x14ac:dyDescent="0.2">
      <c r="A159" s="23" t="s">
        <v>260</v>
      </c>
      <c r="B159" s="178">
        <v>330</v>
      </c>
      <c r="C159" s="32" t="s">
        <v>102</v>
      </c>
      <c r="D159" s="32" t="s">
        <v>232</v>
      </c>
      <c r="E159" s="32" t="s">
        <v>468</v>
      </c>
      <c r="F159" s="32" t="s">
        <v>164</v>
      </c>
      <c r="G159" s="147">
        <v>0</v>
      </c>
      <c r="H159" s="147">
        <v>0</v>
      </c>
    </row>
    <row r="160" spans="1:8" s="21" customFormat="1" ht="38.25" hidden="1" customHeight="1" x14ac:dyDescent="0.2">
      <c r="A160" s="193" t="s">
        <v>534</v>
      </c>
      <c r="B160" s="178">
        <v>590</v>
      </c>
      <c r="C160" s="32" t="s">
        <v>102</v>
      </c>
      <c r="D160" s="32" t="s">
        <v>232</v>
      </c>
      <c r="E160" s="32" t="s">
        <v>468</v>
      </c>
      <c r="F160" s="32"/>
      <c r="G160" s="147">
        <f>G161</f>
        <v>0</v>
      </c>
      <c r="H160" s="147">
        <f>H161</f>
        <v>0</v>
      </c>
    </row>
    <row r="161" spans="1:8" s="21" customFormat="1" ht="38.25" hidden="1" customHeight="1" x14ac:dyDescent="0.2">
      <c r="A161" s="23" t="s">
        <v>260</v>
      </c>
      <c r="B161" s="178">
        <v>590</v>
      </c>
      <c r="C161" s="32" t="s">
        <v>102</v>
      </c>
      <c r="D161" s="32" t="s">
        <v>232</v>
      </c>
      <c r="E161" s="32" t="s">
        <v>468</v>
      </c>
      <c r="F161" s="32" t="s">
        <v>164</v>
      </c>
      <c r="G161" s="147">
        <v>0</v>
      </c>
      <c r="H161" s="147">
        <v>0</v>
      </c>
    </row>
    <row r="162" spans="1:8" s="21" customFormat="1" ht="27.75" hidden="1" customHeight="1" x14ac:dyDescent="0.2">
      <c r="A162" s="38" t="s">
        <v>183</v>
      </c>
      <c r="B162" s="176">
        <v>330</v>
      </c>
      <c r="C162" s="177" t="s">
        <v>102</v>
      </c>
      <c r="D162" s="177" t="s">
        <v>232</v>
      </c>
      <c r="E162" s="177" t="s">
        <v>86</v>
      </c>
      <c r="F162" s="177"/>
      <c r="G162" s="146">
        <f>G165+G163</f>
        <v>0</v>
      </c>
      <c r="H162" s="146">
        <f>H165+H163</f>
        <v>0</v>
      </c>
    </row>
    <row r="163" spans="1:8" s="21" customFormat="1" ht="27.75" hidden="1" customHeight="1" x14ac:dyDescent="0.2">
      <c r="A163" s="23" t="s">
        <v>475</v>
      </c>
      <c r="B163" s="178">
        <v>330</v>
      </c>
      <c r="C163" s="32" t="s">
        <v>102</v>
      </c>
      <c r="D163" s="32" t="s">
        <v>232</v>
      </c>
      <c r="E163" s="32" t="s">
        <v>476</v>
      </c>
      <c r="F163" s="32"/>
      <c r="G163" s="147">
        <f>G164</f>
        <v>0</v>
      </c>
      <c r="H163" s="147">
        <f>H164</f>
        <v>0</v>
      </c>
    </row>
    <row r="164" spans="1:8" s="21" customFormat="1" ht="27.75" hidden="1" customHeight="1" x14ac:dyDescent="0.2">
      <c r="A164" s="23" t="s">
        <v>260</v>
      </c>
      <c r="B164" s="178">
        <v>330</v>
      </c>
      <c r="C164" s="32" t="s">
        <v>102</v>
      </c>
      <c r="D164" s="32" t="s">
        <v>232</v>
      </c>
      <c r="E164" s="32" t="s">
        <v>476</v>
      </c>
      <c r="F164" s="32" t="s">
        <v>164</v>
      </c>
      <c r="G164" s="147"/>
      <c r="H164" s="147"/>
    </row>
    <row r="165" spans="1:8" s="21" customFormat="1" ht="27.75" hidden="1" customHeight="1" x14ac:dyDescent="0.2">
      <c r="A165" s="153" t="s">
        <v>477</v>
      </c>
      <c r="B165" s="178">
        <v>330</v>
      </c>
      <c r="C165" s="32" t="s">
        <v>102</v>
      </c>
      <c r="D165" s="32" t="s">
        <v>232</v>
      </c>
      <c r="E165" s="32" t="s">
        <v>478</v>
      </c>
      <c r="F165" s="32"/>
      <c r="G165" s="147">
        <f>G166</f>
        <v>0</v>
      </c>
      <c r="H165" s="147">
        <f>H166</f>
        <v>0</v>
      </c>
    </row>
    <row r="166" spans="1:8" s="21" customFormat="1" ht="27.75" hidden="1" customHeight="1" x14ac:dyDescent="0.2">
      <c r="A166" s="23" t="s">
        <v>260</v>
      </c>
      <c r="B166" s="178">
        <v>330</v>
      </c>
      <c r="C166" s="32" t="s">
        <v>102</v>
      </c>
      <c r="D166" s="32" t="s">
        <v>232</v>
      </c>
      <c r="E166" s="32" t="s">
        <v>478</v>
      </c>
      <c r="F166" s="32" t="s">
        <v>164</v>
      </c>
      <c r="G166" s="147"/>
      <c r="H166" s="147"/>
    </row>
    <row r="167" spans="1:8" s="21" customFormat="1" ht="27.75" customHeight="1" x14ac:dyDescent="0.2">
      <c r="A167" s="38" t="s">
        <v>119</v>
      </c>
      <c r="B167" s="176">
        <v>330</v>
      </c>
      <c r="C167" s="177" t="s">
        <v>102</v>
      </c>
      <c r="D167" s="177" t="s">
        <v>233</v>
      </c>
      <c r="E167" s="177"/>
      <c r="F167" s="177"/>
      <c r="G167" s="146">
        <f>G168+G178</f>
        <v>5000.7999999999993</v>
      </c>
      <c r="H167" s="146">
        <f>H168+H178</f>
        <v>295</v>
      </c>
    </row>
    <row r="168" spans="1:8" ht="62.25" customHeight="1" x14ac:dyDescent="0.2">
      <c r="A168" s="23" t="s">
        <v>501</v>
      </c>
      <c r="B168" s="178">
        <v>330</v>
      </c>
      <c r="C168" s="32" t="s">
        <v>102</v>
      </c>
      <c r="D168" s="32" t="s">
        <v>233</v>
      </c>
      <c r="E168" s="32" t="s">
        <v>262</v>
      </c>
      <c r="F168" s="32"/>
      <c r="G168" s="147">
        <f>G169</f>
        <v>5000.7999999999993</v>
      </c>
      <c r="H168" s="147">
        <f>H169</f>
        <v>295</v>
      </c>
    </row>
    <row r="169" spans="1:8" ht="63.75" customHeight="1" x14ac:dyDescent="0.2">
      <c r="A169" s="23" t="s">
        <v>511</v>
      </c>
      <c r="B169" s="178">
        <v>330</v>
      </c>
      <c r="C169" s="32" t="s">
        <v>102</v>
      </c>
      <c r="D169" s="32" t="s">
        <v>233</v>
      </c>
      <c r="E169" s="32" t="s">
        <v>504</v>
      </c>
      <c r="F169" s="32"/>
      <c r="G169" s="147">
        <f>G170+G172+G174+G176</f>
        <v>5000.7999999999993</v>
      </c>
      <c r="H169" s="147">
        <f>H170+H172+H174+H176</f>
        <v>295</v>
      </c>
    </row>
    <row r="170" spans="1:8" ht="27.75" customHeight="1" x14ac:dyDescent="0.2">
      <c r="A170" s="194" t="s">
        <v>528</v>
      </c>
      <c r="B170" s="178">
        <v>330</v>
      </c>
      <c r="C170" s="32" t="s">
        <v>102</v>
      </c>
      <c r="D170" s="32" t="s">
        <v>233</v>
      </c>
      <c r="E170" s="32" t="s">
        <v>504</v>
      </c>
      <c r="F170" s="32"/>
      <c r="G170" s="147">
        <f>G171</f>
        <v>70.599999999999994</v>
      </c>
      <c r="H170" s="147">
        <f>H171</f>
        <v>0</v>
      </c>
    </row>
    <row r="171" spans="1:8" ht="27.75" customHeight="1" x14ac:dyDescent="0.2">
      <c r="A171" s="23" t="s">
        <v>260</v>
      </c>
      <c r="B171" s="178">
        <v>330</v>
      </c>
      <c r="C171" s="32" t="s">
        <v>102</v>
      </c>
      <c r="D171" s="32" t="s">
        <v>233</v>
      </c>
      <c r="E171" s="32" t="s">
        <v>504</v>
      </c>
      <c r="F171" s="32" t="s">
        <v>164</v>
      </c>
      <c r="G171" s="147">
        <v>70.599999999999994</v>
      </c>
      <c r="H171" s="147">
        <v>0</v>
      </c>
    </row>
    <row r="172" spans="1:8" ht="27.75" customHeight="1" x14ac:dyDescent="0.2">
      <c r="A172" s="194" t="s">
        <v>529</v>
      </c>
      <c r="B172" s="178">
        <v>330</v>
      </c>
      <c r="C172" s="32" t="s">
        <v>102</v>
      </c>
      <c r="D172" s="32" t="s">
        <v>233</v>
      </c>
      <c r="E172" s="32" t="s">
        <v>504</v>
      </c>
      <c r="F172" s="32"/>
      <c r="G172" s="147">
        <f>G173</f>
        <v>952.4</v>
      </c>
      <c r="H172" s="147">
        <f>H173</f>
        <v>295</v>
      </c>
    </row>
    <row r="173" spans="1:8" ht="27.75" customHeight="1" x14ac:dyDescent="0.2">
      <c r="A173" s="23" t="s">
        <v>260</v>
      </c>
      <c r="B173" s="178">
        <v>330</v>
      </c>
      <c r="C173" s="32" t="s">
        <v>102</v>
      </c>
      <c r="D173" s="32" t="s">
        <v>233</v>
      </c>
      <c r="E173" s="32" t="s">
        <v>504</v>
      </c>
      <c r="F173" s="32" t="s">
        <v>164</v>
      </c>
      <c r="G173" s="147">
        <v>952.4</v>
      </c>
      <c r="H173" s="147">
        <v>295</v>
      </c>
    </row>
    <row r="174" spans="1:8" ht="39.75" customHeight="1" x14ac:dyDescent="0.2">
      <c r="A174" s="194" t="s">
        <v>541</v>
      </c>
      <c r="B174" s="178">
        <v>330</v>
      </c>
      <c r="C174" s="32" t="s">
        <v>102</v>
      </c>
      <c r="D174" s="32" t="s">
        <v>233</v>
      </c>
      <c r="E174" s="32" t="s">
        <v>504</v>
      </c>
      <c r="F174" s="32"/>
      <c r="G174" s="147">
        <f>G175</f>
        <v>1907.6</v>
      </c>
      <c r="H174" s="147">
        <f>H175</f>
        <v>0</v>
      </c>
    </row>
    <row r="175" spans="1:8" ht="27.75" customHeight="1" x14ac:dyDescent="0.2">
      <c r="A175" s="23" t="s">
        <v>260</v>
      </c>
      <c r="B175" s="178">
        <v>330</v>
      </c>
      <c r="C175" s="32" t="s">
        <v>102</v>
      </c>
      <c r="D175" s="32" t="s">
        <v>233</v>
      </c>
      <c r="E175" s="32" t="s">
        <v>504</v>
      </c>
      <c r="F175" s="32" t="s">
        <v>164</v>
      </c>
      <c r="G175" s="147">
        <v>1907.6</v>
      </c>
      <c r="H175" s="147">
        <v>0</v>
      </c>
    </row>
    <row r="176" spans="1:8" ht="27.75" customHeight="1" x14ac:dyDescent="0.2">
      <c r="A176" s="194" t="s">
        <v>542</v>
      </c>
      <c r="B176" s="178">
        <v>330</v>
      </c>
      <c r="C176" s="32" t="s">
        <v>102</v>
      </c>
      <c r="D176" s="32" t="s">
        <v>233</v>
      </c>
      <c r="E176" s="32" t="s">
        <v>504</v>
      </c>
      <c r="F176" s="32"/>
      <c r="G176" s="147">
        <f>G177</f>
        <v>2070.1999999999998</v>
      </c>
      <c r="H176" s="147">
        <f>H177</f>
        <v>0</v>
      </c>
    </row>
    <row r="177" spans="1:8" ht="27.75" customHeight="1" x14ac:dyDescent="0.2">
      <c r="A177" s="23" t="s">
        <v>260</v>
      </c>
      <c r="B177" s="178">
        <v>330</v>
      </c>
      <c r="C177" s="32" t="s">
        <v>102</v>
      </c>
      <c r="D177" s="32" t="s">
        <v>233</v>
      </c>
      <c r="E177" s="32" t="s">
        <v>504</v>
      </c>
      <c r="F177" s="32" t="s">
        <v>164</v>
      </c>
      <c r="G177" s="147">
        <v>2070.1999999999998</v>
      </c>
      <c r="H177" s="147">
        <v>0</v>
      </c>
    </row>
    <row r="178" spans="1:8" ht="27.75" hidden="1" customHeight="1" x14ac:dyDescent="0.2">
      <c r="A178" s="23" t="s">
        <v>183</v>
      </c>
      <c r="B178" s="178">
        <v>330</v>
      </c>
      <c r="C178" s="32" t="s">
        <v>102</v>
      </c>
      <c r="D178" s="32" t="s">
        <v>233</v>
      </c>
      <c r="E178" s="32" t="s">
        <v>86</v>
      </c>
      <c r="F178" s="32"/>
      <c r="G178" s="147">
        <v>0</v>
      </c>
      <c r="H178" s="147">
        <v>0</v>
      </c>
    </row>
    <row r="179" spans="1:8" ht="27.75" hidden="1" customHeight="1" x14ac:dyDescent="0.2">
      <c r="A179" s="149" t="s">
        <v>475</v>
      </c>
      <c r="B179" s="179">
        <v>330</v>
      </c>
      <c r="C179" s="180" t="s">
        <v>102</v>
      </c>
      <c r="D179" s="180" t="s">
        <v>233</v>
      </c>
      <c r="E179" s="180" t="s">
        <v>476</v>
      </c>
      <c r="F179" s="180"/>
      <c r="G179" s="147">
        <f>G180</f>
        <v>0</v>
      </c>
      <c r="H179" s="147">
        <f>H180</f>
        <v>0</v>
      </c>
    </row>
    <row r="180" spans="1:8" ht="27.75" hidden="1" customHeight="1" x14ac:dyDescent="0.2">
      <c r="A180" s="149" t="s">
        <v>260</v>
      </c>
      <c r="B180" s="179">
        <v>330</v>
      </c>
      <c r="C180" s="180" t="s">
        <v>102</v>
      </c>
      <c r="D180" s="180" t="s">
        <v>233</v>
      </c>
      <c r="E180" s="180" t="s">
        <v>476</v>
      </c>
      <c r="F180" s="180" t="s">
        <v>164</v>
      </c>
      <c r="G180" s="147"/>
      <c r="H180" s="147"/>
    </row>
    <row r="181" spans="1:8" ht="27.75" hidden="1" customHeight="1" x14ac:dyDescent="0.2">
      <c r="A181" s="171" t="s">
        <v>477</v>
      </c>
      <c r="B181" s="179">
        <v>330</v>
      </c>
      <c r="C181" s="180" t="s">
        <v>102</v>
      </c>
      <c r="D181" s="180" t="s">
        <v>233</v>
      </c>
      <c r="E181" s="180" t="s">
        <v>478</v>
      </c>
      <c r="F181" s="180"/>
      <c r="G181" s="147">
        <f>G182</f>
        <v>0</v>
      </c>
      <c r="H181" s="147">
        <f>H182</f>
        <v>0</v>
      </c>
    </row>
    <row r="182" spans="1:8" ht="27.75" hidden="1" customHeight="1" x14ac:dyDescent="0.2">
      <c r="A182" s="149" t="s">
        <v>260</v>
      </c>
      <c r="B182" s="179">
        <v>330</v>
      </c>
      <c r="C182" s="180" t="s">
        <v>102</v>
      </c>
      <c r="D182" s="180" t="s">
        <v>233</v>
      </c>
      <c r="E182" s="180" t="s">
        <v>478</v>
      </c>
      <c r="F182" s="180" t="s">
        <v>164</v>
      </c>
      <c r="G182" s="147"/>
      <c r="H182" s="147"/>
    </row>
    <row r="183" spans="1:8" ht="27.75" hidden="1" customHeight="1" x14ac:dyDescent="0.2">
      <c r="A183" s="23" t="s">
        <v>513</v>
      </c>
      <c r="B183" s="178">
        <v>330</v>
      </c>
      <c r="C183" s="32" t="s">
        <v>102</v>
      </c>
      <c r="D183" s="32" t="s">
        <v>233</v>
      </c>
      <c r="E183" s="32" t="s">
        <v>514</v>
      </c>
      <c r="F183" s="32"/>
      <c r="G183" s="147">
        <f>G184+G186</f>
        <v>0</v>
      </c>
      <c r="H183" s="147">
        <f>H184+H186</f>
        <v>0</v>
      </c>
    </row>
    <row r="184" spans="1:8" ht="27.75" hidden="1" customHeight="1" x14ac:dyDescent="0.2">
      <c r="A184" s="23" t="s">
        <v>260</v>
      </c>
      <c r="B184" s="178">
        <v>330</v>
      </c>
      <c r="C184" s="32" t="s">
        <v>102</v>
      </c>
      <c r="D184" s="32" t="s">
        <v>233</v>
      </c>
      <c r="E184" s="32" t="s">
        <v>514</v>
      </c>
      <c r="F184" s="32" t="s">
        <v>164</v>
      </c>
      <c r="G184" s="147">
        <v>0</v>
      </c>
      <c r="H184" s="147">
        <v>0</v>
      </c>
    </row>
    <row r="185" spans="1:8" ht="27.75" hidden="1" customHeight="1" x14ac:dyDescent="0.2">
      <c r="A185" s="149" t="s">
        <v>574</v>
      </c>
      <c r="B185" s="179">
        <v>330</v>
      </c>
      <c r="C185" s="180" t="s">
        <v>102</v>
      </c>
      <c r="D185" s="180" t="s">
        <v>233</v>
      </c>
      <c r="E185" s="180" t="s">
        <v>514</v>
      </c>
      <c r="F185" s="180"/>
      <c r="G185" s="147"/>
      <c r="H185" s="147"/>
    </row>
    <row r="186" spans="1:8" ht="27.75" hidden="1" customHeight="1" x14ac:dyDescent="0.2">
      <c r="A186" s="149" t="s">
        <v>260</v>
      </c>
      <c r="B186" s="179">
        <v>330</v>
      </c>
      <c r="C186" s="180" t="s">
        <v>102</v>
      </c>
      <c r="D186" s="180" t="s">
        <v>233</v>
      </c>
      <c r="E186" s="180" t="s">
        <v>514</v>
      </c>
      <c r="F186" s="180" t="s">
        <v>164</v>
      </c>
      <c r="G186" s="147"/>
      <c r="H186" s="147"/>
    </row>
    <row r="187" spans="1:8" ht="27.75" hidden="1" customHeight="1" x14ac:dyDescent="0.2">
      <c r="A187" s="23" t="s">
        <v>465</v>
      </c>
      <c r="B187" s="178">
        <v>330</v>
      </c>
      <c r="C187" s="32" t="s">
        <v>102</v>
      </c>
      <c r="D187" s="32" t="s">
        <v>233</v>
      </c>
      <c r="E187" s="32" t="s">
        <v>464</v>
      </c>
      <c r="F187" s="32"/>
      <c r="G187" s="147">
        <f>G188</f>
        <v>0</v>
      </c>
      <c r="H187" s="147">
        <f>H188</f>
        <v>0</v>
      </c>
    </row>
    <row r="188" spans="1:8" ht="27.75" hidden="1" customHeight="1" x14ac:dyDescent="0.2">
      <c r="A188" s="23" t="s">
        <v>260</v>
      </c>
      <c r="B188" s="178">
        <v>330</v>
      </c>
      <c r="C188" s="32" t="s">
        <v>102</v>
      </c>
      <c r="D188" s="32" t="s">
        <v>233</v>
      </c>
      <c r="E188" s="32" t="s">
        <v>464</v>
      </c>
      <c r="F188" s="32" t="s">
        <v>164</v>
      </c>
      <c r="G188" s="147">
        <v>0</v>
      </c>
      <c r="H188" s="147">
        <v>0</v>
      </c>
    </row>
    <row r="189" spans="1:8" ht="27.75" hidden="1" customHeight="1" x14ac:dyDescent="0.2">
      <c r="A189" s="23" t="s">
        <v>416</v>
      </c>
      <c r="B189" s="178">
        <v>330</v>
      </c>
      <c r="C189" s="32" t="s">
        <v>102</v>
      </c>
      <c r="D189" s="32" t="s">
        <v>233</v>
      </c>
      <c r="E189" s="32" t="s">
        <v>417</v>
      </c>
      <c r="F189" s="32"/>
      <c r="G189" s="147">
        <f>G190</f>
        <v>0</v>
      </c>
      <c r="H189" s="147">
        <f>H190</f>
        <v>0</v>
      </c>
    </row>
    <row r="190" spans="1:8" ht="27.75" hidden="1" customHeight="1" x14ac:dyDescent="0.2">
      <c r="A190" s="23" t="s">
        <v>260</v>
      </c>
      <c r="B190" s="178">
        <v>330</v>
      </c>
      <c r="C190" s="32" t="s">
        <v>102</v>
      </c>
      <c r="D190" s="32" t="s">
        <v>233</v>
      </c>
      <c r="E190" s="32" t="s">
        <v>417</v>
      </c>
      <c r="F190" s="32" t="s">
        <v>164</v>
      </c>
      <c r="G190" s="147">
        <v>0</v>
      </c>
      <c r="H190" s="147">
        <v>0</v>
      </c>
    </row>
    <row r="191" spans="1:8" ht="27.75" hidden="1" customHeight="1" x14ac:dyDescent="0.2">
      <c r="A191" s="149" t="s">
        <v>418</v>
      </c>
      <c r="B191" s="179">
        <v>330</v>
      </c>
      <c r="C191" s="180" t="s">
        <v>102</v>
      </c>
      <c r="D191" s="180" t="s">
        <v>233</v>
      </c>
      <c r="E191" s="180" t="s">
        <v>419</v>
      </c>
      <c r="F191" s="180"/>
      <c r="G191" s="147">
        <f>G192</f>
        <v>0</v>
      </c>
      <c r="H191" s="147">
        <f>H192</f>
        <v>0</v>
      </c>
    </row>
    <row r="192" spans="1:8" ht="27.75" hidden="1" customHeight="1" x14ac:dyDescent="0.2">
      <c r="A192" s="149" t="s">
        <v>260</v>
      </c>
      <c r="B192" s="179">
        <v>330</v>
      </c>
      <c r="C192" s="180" t="s">
        <v>102</v>
      </c>
      <c r="D192" s="180" t="s">
        <v>233</v>
      </c>
      <c r="E192" s="180" t="s">
        <v>419</v>
      </c>
      <c r="F192" s="180" t="s">
        <v>164</v>
      </c>
      <c r="G192" s="147"/>
      <c r="H192" s="147"/>
    </row>
    <row r="193" spans="1:8" ht="27.75" hidden="1" customHeight="1" x14ac:dyDescent="0.2">
      <c r="A193" s="23" t="s">
        <v>420</v>
      </c>
      <c r="B193" s="178">
        <v>330</v>
      </c>
      <c r="C193" s="32" t="s">
        <v>102</v>
      </c>
      <c r="D193" s="32" t="s">
        <v>233</v>
      </c>
      <c r="E193" s="32" t="s">
        <v>421</v>
      </c>
      <c r="F193" s="32"/>
      <c r="G193" s="147">
        <f>G194</f>
        <v>0</v>
      </c>
      <c r="H193" s="147">
        <f>H194</f>
        <v>0</v>
      </c>
    </row>
    <row r="194" spans="1:8" ht="27.75" hidden="1" customHeight="1" x14ac:dyDescent="0.2">
      <c r="A194" s="23" t="s">
        <v>260</v>
      </c>
      <c r="B194" s="178">
        <v>330</v>
      </c>
      <c r="C194" s="32" t="s">
        <v>102</v>
      </c>
      <c r="D194" s="32" t="s">
        <v>233</v>
      </c>
      <c r="E194" s="32" t="s">
        <v>421</v>
      </c>
      <c r="F194" s="32" t="s">
        <v>164</v>
      </c>
      <c r="G194" s="147">
        <v>0</v>
      </c>
      <c r="H194" s="147">
        <v>0</v>
      </c>
    </row>
    <row r="195" spans="1:8" s="21" customFormat="1" ht="24" customHeight="1" x14ac:dyDescent="0.2">
      <c r="A195" s="38" t="s">
        <v>368</v>
      </c>
      <c r="B195" s="176">
        <v>330</v>
      </c>
      <c r="C195" s="177" t="s">
        <v>102</v>
      </c>
      <c r="D195" s="177" t="s">
        <v>102</v>
      </c>
      <c r="E195" s="177"/>
      <c r="F195" s="177"/>
      <c r="G195" s="146">
        <f>G196+G202</f>
        <v>52.4</v>
      </c>
      <c r="H195" s="146">
        <f>H196+H202</f>
        <v>0</v>
      </c>
    </row>
    <row r="196" spans="1:8" ht="51.75" hidden="1" customHeight="1" x14ac:dyDescent="0.2">
      <c r="A196" s="149" t="s">
        <v>463</v>
      </c>
      <c r="B196" s="178">
        <v>330</v>
      </c>
      <c r="C196" s="32" t="s">
        <v>102</v>
      </c>
      <c r="D196" s="32" t="s">
        <v>102</v>
      </c>
      <c r="E196" s="32" t="s">
        <v>466</v>
      </c>
      <c r="F196" s="32"/>
      <c r="G196" s="147">
        <f>G197</f>
        <v>0</v>
      </c>
      <c r="H196" s="147">
        <f>H197</f>
        <v>0</v>
      </c>
    </row>
    <row r="197" spans="1:8" ht="48.75" hidden="1" customHeight="1" x14ac:dyDescent="0.2">
      <c r="A197" s="149" t="s">
        <v>472</v>
      </c>
      <c r="B197" s="178">
        <v>330</v>
      </c>
      <c r="C197" s="32" t="s">
        <v>102</v>
      </c>
      <c r="D197" s="32" t="s">
        <v>102</v>
      </c>
      <c r="E197" s="32" t="s">
        <v>516</v>
      </c>
      <c r="F197" s="32"/>
      <c r="G197" s="147">
        <f>G198+G200</f>
        <v>0</v>
      </c>
      <c r="H197" s="147">
        <f>H198+H200</f>
        <v>0</v>
      </c>
    </row>
    <row r="198" spans="1:8" ht="27.75" hidden="1" customHeight="1" x14ac:dyDescent="0.2">
      <c r="A198" s="149" t="s">
        <v>572</v>
      </c>
      <c r="B198" s="178">
        <v>330</v>
      </c>
      <c r="C198" s="32" t="s">
        <v>102</v>
      </c>
      <c r="D198" s="32" t="s">
        <v>102</v>
      </c>
      <c r="E198" s="32" t="s">
        <v>516</v>
      </c>
      <c r="F198" s="32"/>
      <c r="G198" s="147">
        <f>G199</f>
        <v>0</v>
      </c>
      <c r="H198" s="147">
        <f>H199</f>
        <v>0</v>
      </c>
    </row>
    <row r="199" spans="1:8" ht="27.75" hidden="1" customHeight="1" x14ac:dyDescent="0.2">
      <c r="A199" s="149" t="s">
        <v>260</v>
      </c>
      <c r="B199" s="178">
        <v>330</v>
      </c>
      <c r="C199" s="32" t="s">
        <v>102</v>
      </c>
      <c r="D199" s="32" t="s">
        <v>102</v>
      </c>
      <c r="E199" s="32" t="s">
        <v>516</v>
      </c>
      <c r="F199" s="32" t="s">
        <v>164</v>
      </c>
      <c r="G199" s="147"/>
      <c r="H199" s="147"/>
    </row>
    <row r="200" spans="1:8" ht="27.75" hidden="1" customHeight="1" x14ac:dyDescent="0.2">
      <c r="A200" s="149" t="s">
        <v>573</v>
      </c>
      <c r="B200" s="178">
        <v>330</v>
      </c>
      <c r="C200" s="32" t="s">
        <v>102</v>
      </c>
      <c r="D200" s="32" t="s">
        <v>102</v>
      </c>
      <c r="E200" s="32" t="s">
        <v>516</v>
      </c>
      <c r="F200" s="32"/>
      <c r="G200" s="147">
        <f>G201</f>
        <v>0</v>
      </c>
      <c r="H200" s="147">
        <f>H201</f>
        <v>0</v>
      </c>
    </row>
    <row r="201" spans="1:8" ht="3.75" hidden="1" customHeight="1" x14ac:dyDescent="0.2">
      <c r="A201" s="149" t="s">
        <v>260</v>
      </c>
      <c r="B201" s="178">
        <v>330</v>
      </c>
      <c r="C201" s="32" t="s">
        <v>102</v>
      </c>
      <c r="D201" s="32" t="s">
        <v>102</v>
      </c>
      <c r="E201" s="32" t="s">
        <v>516</v>
      </c>
      <c r="F201" s="32" t="s">
        <v>164</v>
      </c>
      <c r="G201" s="147"/>
      <c r="H201" s="147"/>
    </row>
    <row r="202" spans="1:8" ht="14.25" customHeight="1" x14ac:dyDescent="0.2">
      <c r="A202" s="23" t="s">
        <v>183</v>
      </c>
      <c r="B202" s="178">
        <v>330</v>
      </c>
      <c r="C202" s="32" t="s">
        <v>102</v>
      </c>
      <c r="D202" s="32" t="s">
        <v>102</v>
      </c>
      <c r="E202" s="32" t="s">
        <v>86</v>
      </c>
      <c r="F202" s="32"/>
      <c r="G202" s="147">
        <f>SUM(G204)</f>
        <v>52.4</v>
      </c>
      <c r="H202" s="147">
        <f>SUM(H204)</f>
        <v>0</v>
      </c>
    </row>
    <row r="203" spans="1:8" ht="27.75" customHeight="1" x14ac:dyDescent="0.2">
      <c r="A203" s="23" t="s">
        <v>367</v>
      </c>
      <c r="B203" s="178">
        <v>330</v>
      </c>
      <c r="C203" s="32" t="s">
        <v>102</v>
      </c>
      <c r="D203" s="32" t="s">
        <v>102</v>
      </c>
      <c r="E203" s="32" t="s">
        <v>508</v>
      </c>
      <c r="F203" s="32"/>
      <c r="G203" s="147">
        <f>G204</f>
        <v>52.4</v>
      </c>
      <c r="H203" s="147">
        <f>H204</f>
        <v>0</v>
      </c>
    </row>
    <row r="204" spans="1:8" ht="14.25" customHeight="1" x14ac:dyDescent="0.2">
      <c r="A204" s="23" t="s">
        <v>250</v>
      </c>
      <c r="B204" s="178">
        <v>330</v>
      </c>
      <c r="C204" s="32" t="s">
        <v>102</v>
      </c>
      <c r="D204" s="32" t="s">
        <v>102</v>
      </c>
      <c r="E204" s="32" t="s">
        <v>508</v>
      </c>
      <c r="F204" s="32" t="s">
        <v>251</v>
      </c>
      <c r="G204" s="147">
        <v>52.4</v>
      </c>
      <c r="H204" s="147">
        <v>0</v>
      </c>
    </row>
    <row r="205" spans="1:8" ht="27.75" hidden="1" customHeight="1" x14ac:dyDescent="0.2">
      <c r="A205" s="149" t="s">
        <v>250</v>
      </c>
      <c r="B205" s="178">
        <v>330</v>
      </c>
      <c r="C205" s="32" t="s">
        <v>102</v>
      </c>
      <c r="D205" s="32" t="s">
        <v>102</v>
      </c>
      <c r="E205" s="32" t="s">
        <v>533</v>
      </c>
      <c r="F205" s="32" t="s">
        <v>251</v>
      </c>
      <c r="G205" s="147"/>
      <c r="H205" s="147"/>
    </row>
    <row r="206" spans="1:8" ht="27.75" hidden="1" customHeight="1" x14ac:dyDescent="0.2">
      <c r="A206" s="23" t="s">
        <v>367</v>
      </c>
      <c r="B206" s="178">
        <v>330</v>
      </c>
      <c r="C206" s="32" t="s">
        <v>102</v>
      </c>
      <c r="D206" s="32" t="s">
        <v>102</v>
      </c>
      <c r="E206" s="32" t="s">
        <v>508</v>
      </c>
      <c r="F206" s="32"/>
      <c r="G206" s="147"/>
      <c r="H206" s="147"/>
    </row>
    <row r="207" spans="1:8" ht="27.75" hidden="1" customHeight="1" x14ac:dyDescent="0.2">
      <c r="A207" s="23" t="s">
        <v>250</v>
      </c>
      <c r="B207" s="178">
        <v>330</v>
      </c>
      <c r="C207" s="32" t="s">
        <v>102</v>
      </c>
      <c r="D207" s="32" t="s">
        <v>102</v>
      </c>
      <c r="E207" s="32" t="s">
        <v>508</v>
      </c>
      <c r="F207" s="32" t="s">
        <v>251</v>
      </c>
      <c r="G207" s="147"/>
      <c r="H207" s="147"/>
    </row>
    <row r="208" spans="1:8" s="187" customFormat="1" ht="27.75" customHeight="1" x14ac:dyDescent="0.25">
      <c r="A208" s="184" t="s">
        <v>104</v>
      </c>
      <c r="B208" s="185">
        <v>330</v>
      </c>
      <c r="C208" s="186" t="s">
        <v>97</v>
      </c>
      <c r="D208" s="186"/>
      <c r="E208" s="186"/>
      <c r="F208" s="186"/>
      <c r="G208" s="189">
        <f>G209+G217+G227</f>
        <v>2483.2000000000003</v>
      </c>
      <c r="H208" s="189">
        <f>H209+H217+H227</f>
        <v>357.5</v>
      </c>
    </row>
    <row r="209" spans="1:8" s="21" customFormat="1" ht="27.75" customHeight="1" x14ac:dyDescent="0.2">
      <c r="A209" s="38" t="s">
        <v>105</v>
      </c>
      <c r="B209" s="176">
        <v>330</v>
      </c>
      <c r="C209" s="177" t="s">
        <v>97</v>
      </c>
      <c r="D209" s="177" t="s">
        <v>231</v>
      </c>
      <c r="E209" s="177"/>
      <c r="F209" s="177"/>
      <c r="G209" s="146">
        <f>G210+G214</f>
        <v>2024.9</v>
      </c>
      <c r="H209" s="146">
        <f>H210+H214</f>
        <v>337.5</v>
      </c>
    </row>
    <row r="210" spans="1:8" s="21" customFormat="1" ht="38.25" customHeight="1" x14ac:dyDescent="0.2">
      <c r="A210" s="23" t="s">
        <v>502</v>
      </c>
      <c r="B210" s="178">
        <v>330</v>
      </c>
      <c r="C210" s="32" t="s">
        <v>97</v>
      </c>
      <c r="D210" s="32" t="s">
        <v>231</v>
      </c>
      <c r="E210" s="32" t="s">
        <v>259</v>
      </c>
      <c r="F210" s="32"/>
      <c r="G210" s="147">
        <f t="shared" ref="G210:H212" si="13">G211</f>
        <v>2024.9</v>
      </c>
      <c r="H210" s="147">
        <f t="shared" si="13"/>
        <v>337.5</v>
      </c>
    </row>
    <row r="211" spans="1:8" s="21" customFormat="1" ht="27.75" customHeight="1" x14ac:dyDescent="0.2">
      <c r="A211" s="23" t="s">
        <v>438</v>
      </c>
      <c r="B211" s="178">
        <v>330</v>
      </c>
      <c r="C211" s="32" t="s">
        <v>97</v>
      </c>
      <c r="D211" s="32" t="s">
        <v>231</v>
      </c>
      <c r="E211" s="32" t="s">
        <v>258</v>
      </c>
      <c r="F211" s="32"/>
      <c r="G211" s="147">
        <f t="shared" si="13"/>
        <v>2024.9</v>
      </c>
      <c r="H211" s="147">
        <f t="shared" si="13"/>
        <v>337.5</v>
      </c>
    </row>
    <row r="212" spans="1:8" s="21" customFormat="1" ht="42.75" customHeight="1" x14ac:dyDescent="0.2">
      <c r="A212" s="23" t="s">
        <v>403</v>
      </c>
      <c r="B212" s="178">
        <v>330</v>
      </c>
      <c r="C212" s="32" t="s">
        <v>97</v>
      </c>
      <c r="D212" s="32" t="s">
        <v>231</v>
      </c>
      <c r="E212" s="32" t="s">
        <v>503</v>
      </c>
      <c r="F212" s="32"/>
      <c r="G212" s="147">
        <f t="shared" si="13"/>
        <v>2024.9</v>
      </c>
      <c r="H212" s="147">
        <f t="shared" si="13"/>
        <v>337.5</v>
      </c>
    </row>
    <row r="213" spans="1:8" s="21" customFormat="1" ht="14.25" customHeight="1" x14ac:dyDescent="0.2">
      <c r="A213" s="23" t="s">
        <v>252</v>
      </c>
      <c r="B213" s="178">
        <v>330</v>
      </c>
      <c r="C213" s="32" t="s">
        <v>97</v>
      </c>
      <c r="D213" s="32" t="s">
        <v>231</v>
      </c>
      <c r="E213" s="32" t="s">
        <v>503</v>
      </c>
      <c r="F213" s="32" t="s">
        <v>167</v>
      </c>
      <c r="G213" s="147">
        <v>2024.9</v>
      </c>
      <c r="H213" s="147">
        <v>337.5</v>
      </c>
    </row>
    <row r="214" spans="1:8" s="21" customFormat="1" ht="27.75" hidden="1" customHeight="1" x14ac:dyDescent="0.2">
      <c r="A214" s="149" t="s">
        <v>183</v>
      </c>
      <c r="B214" s="179">
        <v>330</v>
      </c>
      <c r="C214" s="180" t="s">
        <v>97</v>
      </c>
      <c r="D214" s="180" t="s">
        <v>231</v>
      </c>
      <c r="E214" s="180" t="s">
        <v>86</v>
      </c>
      <c r="F214" s="180"/>
      <c r="G214" s="147">
        <f>G215</f>
        <v>0</v>
      </c>
      <c r="H214" s="147">
        <f>H215</f>
        <v>0</v>
      </c>
    </row>
    <row r="215" spans="1:8" ht="27.75" hidden="1" customHeight="1" x14ac:dyDescent="0.2">
      <c r="A215" s="149" t="s">
        <v>356</v>
      </c>
      <c r="B215" s="179">
        <v>330</v>
      </c>
      <c r="C215" s="180" t="s">
        <v>97</v>
      </c>
      <c r="D215" s="180" t="s">
        <v>231</v>
      </c>
      <c r="E215" s="180" t="s">
        <v>357</v>
      </c>
      <c r="F215" s="180"/>
      <c r="G215" s="147">
        <f>G216</f>
        <v>0</v>
      </c>
      <c r="H215" s="147">
        <f>H216</f>
        <v>0</v>
      </c>
    </row>
    <row r="216" spans="1:8" ht="27.75" hidden="1" customHeight="1" x14ac:dyDescent="0.2">
      <c r="A216" s="149" t="s">
        <v>252</v>
      </c>
      <c r="B216" s="179">
        <v>330</v>
      </c>
      <c r="C216" s="180" t="s">
        <v>97</v>
      </c>
      <c r="D216" s="180" t="s">
        <v>231</v>
      </c>
      <c r="E216" s="180" t="s">
        <v>357</v>
      </c>
      <c r="F216" s="180" t="s">
        <v>167</v>
      </c>
      <c r="G216" s="147"/>
      <c r="H216" s="147"/>
    </row>
    <row r="217" spans="1:8" s="21" customFormat="1" ht="13.5" customHeight="1" x14ac:dyDescent="0.2">
      <c r="A217" s="195" t="s">
        <v>154</v>
      </c>
      <c r="B217" s="196">
        <v>330</v>
      </c>
      <c r="C217" s="197" t="s">
        <v>97</v>
      </c>
      <c r="D217" s="197" t="s">
        <v>233</v>
      </c>
      <c r="E217" s="197"/>
      <c r="F217" s="197"/>
      <c r="G217" s="146">
        <f>SUM(G221+G218)</f>
        <v>428</v>
      </c>
      <c r="H217" s="146">
        <f>SUM(H221+H218)</f>
        <v>20</v>
      </c>
    </row>
    <row r="218" spans="1:8" ht="14.25" customHeight="1" x14ac:dyDescent="0.2">
      <c r="A218" s="23" t="s">
        <v>415</v>
      </c>
      <c r="B218" s="178">
        <v>330</v>
      </c>
      <c r="C218" s="178">
        <v>10</v>
      </c>
      <c r="D218" s="198" t="s">
        <v>233</v>
      </c>
      <c r="E218" s="178" t="s">
        <v>278</v>
      </c>
      <c r="F218" s="178"/>
      <c r="G218" s="199">
        <f>G219</f>
        <v>20</v>
      </c>
      <c r="H218" s="146">
        <f>H219+H223</f>
        <v>20</v>
      </c>
    </row>
    <row r="219" spans="1:8" ht="13.5" customHeight="1" x14ac:dyDescent="0.2">
      <c r="A219" s="23" t="s">
        <v>219</v>
      </c>
      <c r="B219" s="178">
        <v>330</v>
      </c>
      <c r="C219" s="178">
        <v>10</v>
      </c>
      <c r="D219" s="198" t="s">
        <v>233</v>
      </c>
      <c r="E219" s="178" t="s">
        <v>279</v>
      </c>
      <c r="F219" s="178"/>
      <c r="G219" s="199">
        <f>G220</f>
        <v>20</v>
      </c>
      <c r="H219" s="147">
        <f>H220</f>
        <v>20</v>
      </c>
    </row>
    <row r="220" spans="1:8" ht="14.25" customHeight="1" x14ac:dyDescent="0.2">
      <c r="A220" s="23" t="s">
        <v>252</v>
      </c>
      <c r="B220" s="178">
        <v>330</v>
      </c>
      <c r="C220" s="178">
        <v>10</v>
      </c>
      <c r="D220" s="198" t="s">
        <v>233</v>
      </c>
      <c r="E220" s="178" t="s">
        <v>279</v>
      </c>
      <c r="F220" s="178">
        <v>300</v>
      </c>
      <c r="G220" s="199">
        <v>20</v>
      </c>
      <c r="H220" s="147">
        <v>20</v>
      </c>
    </row>
    <row r="221" spans="1:8" ht="14.25" customHeight="1" x14ac:dyDescent="0.2">
      <c r="A221" s="23" t="s">
        <v>214</v>
      </c>
      <c r="B221" s="178">
        <v>330</v>
      </c>
      <c r="C221" s="178">
        <v>10</v>
      </c>
      <c r="D221" s="198" t="s">
        <v>233</v>
      </c>
      <c r="E221" s="178" t="s">
        <v>84</v>
      </c>
      <c r="F221" s="178"/>
      <c r="G221" s="199">
        <f>G222</f>
        <v>408</v>
      </c>
      <c r="H221" s="199">
        <f>H222</f>
        <v>0</v>
      </c>
    </row>
    <row r="222" spans="1:8" ht="62.25" customHeight="1" x14ac:dyDescent="0.2">
      <c r="A222" s="23" t="s">
        <v>194</v>
      </c>
      <c r="B222" s="178">
        <v>330</v>
      </c>
      <c r="C222" s="178">
        <v>10</v>
      </c>
      <c r="D222" s="198" t="s">
        <v>233</v>
      </c>
      <c r="E222" s="178" t="s">
        <v>92</v>
      </c>
      <c r="F222" s="178"/>
      <c r="G222" s="199">
        <f>G223</f>
        <v>408</v>
      </c>
      <c r="H222" s="199">
        <f>H223</f>
        <v>0</v>
      </c>
    </row>
    <row r="223" spans="1:8" ht="14.25" customHeight="1" x14ac:dyDescent="0.2">
      <c r="A223" s="23" t="s">
        <v>252</v>
      </c>
      <c r="B223" s="178">
        <v>330</v>
      </c>
      <c r="C223" s="178">
        <v>10</v>
      </c>
      <c r="D223" s="198" t="s">
        <v>233</v>
      </c>
      <c r="E223" s="178" t="s">
        <v>92</v>
      </c>
      <c r="F223" s="178">
        <v>300</v>
      </c>
      <c r="G223" s="199">
        <v>408</v>
      </c>
      <c r="H223" s="199">
        <v>0</v>
      </c>
    </row>
    <row r="224" spans="1:8" ht="27.75" hidden="1" customHeight="1" x14ac:dyDescent="0.2">
      <c r="A224" s="140" t="s">
        <v>183</v>
      </c>
      <c r="B224" s="182">
        <v>330</v>
      </c>
      <c r="C224" s="183" t="s">
        <v>97</v>
      </c>
      <c r="D224" s="183" t="s">
        <v>233</v>
      </c>
      <c r="E224" s="183" t="s">
        <v>86</v>
      </c>
      <c r="F224" s="183"/>
      <c r="G224" s="147">
        <f>G225</f>
        <v>0</v>
      </c>
      <c r="H224" s="147">
        <f>H225</f>
        <v>0</v>
      </c>
    </row>
    <row r="225" spans="1:9" ht="27.75" hidden="1" customHeight="1" x14ac:dyDescent="0.2">
      <c r="A225" s="23" t="s">
        <v>479</v>
      </c>
      <c r="B225" s="178">
        <v>330</v>
      </c>
      <c r="C225" s="32" t="s">
        <v>97</v>
      </c>
      <c r="D225" s="32" t="s">
        <v>233</v>
      </c>
      <c r="E225" s="32" t="s">
        <v>480</v>
      </c>
      <c r="F225" s="32"/>
      <c r="G225" s="147">
        <f>G226</f>
        <v>0</v>
      </c>
      <c r="H225" s="147">
        <f>H226</f>
        <v>0</v>
      </c>
    </row>
    <row r="226" spans="1:9" ht="27.75" hidden="1" customHeight="1" x14ac:dyDescent="0.2">
      <c r="A226" s="23" t="s">
        <v>252</v>
      </c>
      <c r="B226" s="178">
        <v>330</v>
      </c>
      <c r="C226" s="32" t="s">
        <v>97</v>
      </c>
      <c r="D226" s="32" t="s">
        <v>233</v>
      </c>
      <c r="E226" s="32" t="s">
        <v>480</v>
      </c>
      <c r="F226" s="32" t="s">
        <v>167</v>
      </c>
      <c r="G226" s="147">
        <v>0</v>
      </c>
      <c r="H226" s="147">
        <v>0</v>
      </c>
    </row>
    <row r="227" spans="1:9" s="204" customFormat="1" x14ac:dyDescent="0.2">
      <c r="A227" s="172" t="s">
        <v>371</v>
      </c>
      <c r="B227" s="176">
        <v>330</v>
      </c>
      <c r="C227" s="200" t="s">
        <v>97</v>
      </c>
      <c r="D227" s="201" t="s">
        <v>113</v>
      </c>
      <c r="E227" s="201"/>
      <c r="F227" s="202"/>
      <c r="G227" s="203">
        <f>G228</f>
        <v>30.3</v>
      </c>
      <c r="H227" s="203">
        <f>H228</f>
        <v>0</v>
      </c>
    </row>
    <row r="228" spans="1:9" s="209" customFormat="1" ht="14.25" customHeight="1" x14ac:dyDescent="0.2">
      <c r="A228" s="173" t="s">
        <v>183</v>
      </c>
      <c r="B228" s="178">
        <v>330</v>
      </c>
      <c r="C228" s="205" t="s">
        <v>97</v>
      </c>
      <c r="D228" s="206" t="s">
        <v>113</v>
      </c>
      <c r="E228" s="206" t="s">
        <v>86</v>
      </c>
      <c r="F228" s="207"/>
      <c r="G228" s="208">
        <f>G229+G231</f>
        <v>30.3</v>
      </c>
      <c r="H228" s="208">
        <f>H229+H231</f>
        <v>0</v>
      </c>
    </row>
    <row r="229" spans="1:9" s="209" customFormat="1" ht="60.75" customHeight="1" x14ac:dyDescent="0.2">
      <c r="A229" s="174" t="s">
        <v>600</v>
      </c>
      <c r="B229" s="178">
        <v>330</v>
      </c>
      <c r="C229" s="205" t="s">
        <v>97</v>
      </c>
      <c r="D229" s="206" t="s">
        <v>113</v>
      </c>
      <c r="E229" s="206" t="s">
        <v>338</v>
      </c>
      <c r="F229" s="207"/>
      <c r="G229" s="208">
        <f>G230</f>
        <v>30</v>
      </c>
      <c r="H229" s="208">
        <f>H230</f>
        <v>0</v>
      </c>
      <c r="I229" s="307"/>
    </row>
    <row r="230" spans="1:9" s="209" customFormat="1" ht="25.5" x14ac:dyDescent="0.2">
      <c r="A230" s="173" t="s">
        <v>260</v>
      </c>
      <c r="B230" s="178">
        <v>330</v>
      </c>
      <c r="C230" s="205" t="s">
        <v>97</v>
      </c>
      <c r="D230" s="206" t="s">
        <v>113</v>
      </c>
      <c r="E230" s="206" t="s">
        <v>338</v>
      </c>
      <c r="F230" s="207" t="s">
        <v>164</v>
      </c>
      <c r="G230" s="208">
        <v>30</v>
      </c>
      <c r="H230" s="208">
        <v>0</v>
      </c>
    </row>
    <row r="231" spans="1:9" s="209" customFormat="1" ht="38.25" x14ac:dyDescent="0.2">
      <c r="A231" s="174" t="s">
        <v>571</v>
      </c>
      <c r="B231" s="178">
        <v>330</v>
      </c>
      <c r="C231" s="205" t="s">
        <v>97</v>
      </c>
      <c r="D231" s="206" t="s">
        <v>113</v>
      </c>
      <c r="E231" s="206" t="s">
        <v>361</v>
      </c>
      <c r="F231" s="207"/>
      <c r="G231" s="208">
        <f>G232</f>
        <v>0.3</v>
      </c>
      <c r="H231" s="208">
        <f>H232</f>
        <v>0</v>
      </c>
    </row>
    <row r="232" spans="1:9" s="209" customFormat="1" ht="25.5" x14ac:dyDescent="0.2">
      <c r="A232" s="173" t="s">
        <v>260</v>
      </c>
      <c r="B232" s="178">
        <v>330</v>
      </c>
      <c r="C232" s="205" t="s">
        <v>97</v>
      </c>
      <c r="D232" s="206" t="s">
        <v>113</v>
      </c>
      <c r="E232" s="206" t="s">
        <v>361</v>
      </c>
      <c r="F232" s="207" t="s">
        <v>164</v>
      </c>
      <c r="G232" s="208">
        <v>0.3</v>
      </c>
      <c r="H232" s="208">
        <v>0</v>
      </c>
    </row>
    <row r="233" spans="1:9" ht="27.75" hidden="1" customHeight="1" x14ac:dyDescent="0.2">
      <c r="A233" s="23" t="s">
        <v>153</v>
      </c>
      <c r="B233" s="178">
        <v>330</v>
      </c>
      <c r="C233" s="32" t="s">
        <v>106</v>
      </c>
      <c r="D233" s="32"/>
      <c r="E233" s="32"/>
      <c r="F233" s="32"/>
      <c r="G233" s="147">
        <f t="shared" ref="G233:H236" si="14">G234</f>
        <v>0</v>
      </c>
      <c r="H233" s="147">
        <f t="shared" si="14"/>
        <v>0</v>
      </c>
    </row>
    <row r="234" spans="1:9" ht="27.75" hidden="1" customHeight="1" x14ac:dyDescent="0.2">
      <c r="A234" s="23" t="s">
        <v>197</v>
      </c>
      <c r="B234" s="178">
        <v>330</v>
      </c>
      <c r="C234" s="32" t="s">
        <v>106</v>
      </c>
      <c r="D234" s="32" t="s">
        <v>231</v>
      </c>
      <c r="E234" s="32"/>
      <c r="F234" s="32"/>
      <c r="G234" s="147">
        <f t="shared" si="14"/>
        <v>0</v>
      </c>
      <c r="H234" s="147">
        <f t="shared" si="14"/>
        <v>0</v>
      </c>
    </row>
    <row r="235" spans="1:9" ht="27.75" hidden="1" customHeight="1" x14ac:dyDescent="0.2">
      <c r="A235" s="23" t="s">
        <v>183</v>
      </c>
      <c r="B235" s="178">
        <v>330</v>
      </c>
      <c r="C235" s="32" t="s">
        <v>106</v>
      </c>
      <c r="D235" s="32" t="s">
        <v>231</v>
      </c>
      <c r="E235" s="32" t="s">
        <v>86</v>
      </c>
      <c r="F235" s="32"/>
      <c r="G235" s="147">
        <f t="shared" si="14"/>
        <v>0</v>
      </c>
      <c r="H235" s="147">
        <f t="shared" si="14"/>
        <v>0</v>
      </c>
    </row>
    <row r="236" spans="1:9" ht="27.75" hidden="1" customHeight="1" x14ac:dyDescent="0.2">
      <c r="A236" s="23" t="s">
        <v>221</v>
      </c>
      <c r="B236" s="178">
        <v>330</v>
      </c>
      <c r="C236" s="32" t="s">
        <v>106</v>
      </c>
      <c r="D236" s="32" t="s">
        <v>231</v>
      </c>
      <c r="E236" s="32" t="s">
        <v>317</v>
      </c>
      <c r="F236" s="32"/>
      <c r="G236" s="147">
        <f t="shared" si="14"/>
        <v>0</v>
      </c>
      <c r="H236" s="147">
        <f t="shared" si="14"/>
        <v>0</v>
      </c>
    </row>
    <row r="237" spans="1:9" ht="27.75" hidden="1" customHeight="1" x14ac:dyDescent="0.2">
      <c r="A237" s="23" t="s">
        <v>260</v>
      </c>
      <c r="B237" s="178">
        <v>330</v>
      </c>
      <c r="C237" s="32" t="s">
        <v>106</v>
      </c>
      <c r="D237" s="32" t="s">
        <v>231</v>
      </c>
      <c r="E237" s="32" t="s">
        <v>317</v>
      </c>
      <c r="F237" s="32" t="s">
        <v>164</v>
      </c>
      <c r="G237" s="147">
        <v>0</v>
      </c>
      <c r="H237" s="147">
        <v>0</v>
      </c>
    </row>
    <row r="238" spans="1:9" ht="62.25" hidden="1" customHeight="1" x14ac:dyDescent="0.2">
      <c r="A238" s="23" t="s">
        <v>260</v>
      </c>
      <c r="B238" s="178">
        <v>330</v>
      </c>
      <c r="C238" s="32" t="s">
        <v>97</v>
      </c>
      <c r="D238" s="32" t="s">
        <v>233</v>
      </c>
      <c r="E238" s="32" t="s">
        <v>92</v>
      </c>
      <c r="F238" s="32" t="s">
        <v>164</v>
      </c>
      <c r="G238" s="190"/>
      <c r="H238" s="190"/>
    </row>
    <row r="239" spans="1:9" ht="78" customHeight="1" x14ac:dyDescent="0.2">
      <c r="A239" s="167"/>
      <c r="B239" s="151"/>
      <c r="E239" s="361"/>
      <c r="F239" s="361"/>
      <c r="G239" s="361"/>
      <c r="H239" s="302"/>
    </row>
    <row r="240" spans="1:9" s="136" customFormat="1" ht="12.75" customHeight="1" x14ac:dyDescent="0.2">
      <c r="A240" s="167"/>
      <c r="B240" s="151"/>
      <c r="C240" s="165"/>
      <c r="D240" s="165"/>
      <c r="E240" s="362"/>
      <c r="F240" s="362"/>
      <c r="G240" s="362"/>
      <c r="H240" s="303"/>
    </row>
    <row r="241" spans="1:8" s="136" customFormat="1" x14ac:dyDescent="0.2">
      <c r="A241" s="167"/>
      <c r="B241" s="151"/>
      <c r="C241" s="165"/>
      <c r="D241" s="165"/>
      <c r="E241" s="165"/>
      <c r="F241" s="165"/>
      <c r="G241" s="210"/>
      <c r="H241" s="210"/>
    </row>
    <row r="242" spans="1:8" s="136" customFormat="1" x14ac:dyDescent="0.2">
      <c r="A242" s="153"/>
      <c r="B242" s="145"/>
      <c r="C242" s="165"/>
      <c r="D242" s="165"/>
      <c r="E242" s="165"/>
      <c r="F242" s="165"/>
      <c r="G242" s="210"/>
      <c r="H242" s="210"/>
    </row>
  </sheetData>
  <mergeCells count="7">
    <mergeCell ref="E239:G239"/>
    <mergeCell ref="E240:G240"/>
    <mergeCell ref="F7:G7"/>
    <mergeCell ref="A6:G6"/>
    <mergeCell ref="F2:H2"/>
    <mergeCell ref="A3:H3"/>
    <mergeCell ref="A4:H4"/>
  </mergeCells>
  <phoneticPr fontId="2" type="noConversion"/>
  <pageMargins left="0.74803149606299213" right="0.55118110236220474" top="0.23622047244094491" bottom="0.19685039370078741" header="0.15748031496062992" footer="0.15748031496062992"/>
  <pageSetup paperSize="9" scale="78" fitToHeight="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"/>
  <sheetViews>
    <sheetView view="pageBreakPreview" topLeftCell="A3" zoomScaleNormal="100" workbookViewId="0">
      <selection activeCell="B10" sqref="B10:B182"/>
    </sheetView>
  </sheetViews>
  <sheetFormatPr defaultRowHeight="11.25" x14ac:dyDescent="0.2"/>
  <cols>
    <col min="1" max="1" width="52" style="111" customWidth="1"/>
    <col min="2" max="2" width="5.42578125" style="111" customWidth="1"/>
    <col min="3" max="3" width="4.7109375" style="112" customWidth="1"/>
    <col min="4" max="4" width="6" style="112" customWidth="1"/>
    <col min="5" max="5" width="11.28515625" style="112" customWidth="1"/>
    <col min="6" max="6" width="9.140625" style="112"/>
    <col min="7" max="8" width="12.85546875" style="27" customWidth="1"/>
    <col min="9" max="9" width="9.140625" style="9"/>
    <col min="10" max="10" width="38.7109375" style="9" customWidth="1"/>
    <col min="11" max="16384" width="9.140625" style="9"/>
  </cols>
  <sheetData>
    <row r="1" spans="1:8" s="51" customFormat="1" ht="13.35" customHeight="1" x14ac:dyDescent="0.2">
      <c r="A1" s="73"/>
      <c r="B1" s="73"/>
      <c r="C1" s="73"/>
      <c r="D1" s="73"/>
      <c r="E1" s="73"/>
      <c r="F1" s="375" t="s">
        <v>35</v>
      </c>
      <c r="G1" s="376"/>
      <c r="H1" s="376"/>
    </row>
    <row r="2" spans="1:8" s="74" customFormat="1" ht="15" customHeight="1" x14ac:dyDescent="0.2">
      <c r="A2" s="322" t="s">
        <v>413</v>
      </c>
      <c r="B2" s="322"/>
      <c r="C2" s="322"/>
      <c r="D2" s="322"/>
      <c r="E2" s="322"/>
      <c r="F2" s="322"/>
      <c r="G2" s="322"/>
      <c r="H2" s="376"/>
    </row>
    <row r="3" spans="1:8" s="74" customFormat="1" ht="13.35" customHeight="1" x14ac:dyDescent="0.2">
      <c r="A3" s="322" t="s">
        <v>394</v>
      </c>
      <c r="B3" s="322"/>
      <c r="C3" s="322"/>
      <c r="D3" s="322"/>
      <c r="E3" s="322"/>
      <c r="F3" s="322"/>
      <c r="G3" s="322"/>
      <c r="H3" s="376"/>
    </row>
    <row r="4" spans="1:8" s="74" customFormat="1" ht="13.35" customHeight="1" x14ac:dyDescent="0.2">
      <c r="A4" s="5"/>
      <c r="B4" s="5"/>
      <c r="C4" s="5"/>
      <c r="D4" s="5"/>
      <c r="E4" s="5"/>
      <c r="F4" s="5"/>
      <c r="G4" s="5"/>
      <c r="H4" s="5"/>
    </row>
    <row r="5" spans="1:8" s="76" customFormat="1" ht="77.25" customHeight="1" x14ac:dyDescent="0.3">
      <c r="A5" s="377" t="s">
        <v>0</v>
      </c>
      <c r="B5" s="377"/>
      <c r="C5" s="377"/>
      <c r="D5" s="377"/>
      <c r="E5" s="377"/>
      <c r="F5" s="377"/>
      <c r="G5" s="377"/>
      <c r="H5" s="378"/>
    </row>
    <row r="6" spans="1:8" s="76" customFormat="1" ht="15" customHeight="1" x14ac:dyDescent="0.3">
      <c r="A6" s="2"/>
      <c r="B6" s="2"/>
      <c r="C6" s="2"/>
      <c r="D6" s="2"/>
      <c r="E6" s="2"/>
      <c r="F6" s="2"/>
      <c r="G6" s="2"/>
      <c r="H6" s="2"/>
    </row>
    <row r="7" spans="1:8" s="22" customFormat="1" ht="45" customHeight="1" x14ac:dyDescent="0.2">
      <c r="A7" s="326" t="s">
        <v>224</v>
      </c>
      <c r="B7" s="326" t="s">
        <v>151</v>
      </c>
      <c r="C7" s="369" t="s">
        <v>225</v>
      </c>
      <c r="D7" s="369" t="s">
        <v>226</v>
      </c>
      <c r="E7" s="333" t="s">
        <v>227</v>
      </c>
      <c r="F7" s="333" t="s">
        <v>228</v>
      </c>
      <c r="G7" s="373" t="s">
        <v>235</v>
      </c>
      <c r="H7" s="373"/>
    </row>
    <row r="8" spans="1:8" s="22" customFormat="1" ht="13.5" customHeight="1" x14ac:dyDescent="0.2">
      <c r="A8" s="368"/>
      <c r="B8" s="368"/>
      <c r="C8" s="370"/>
      <c r="D8" s="370"/>
      <c r="E8" s="370"/>
      <c r="F8" s="370"/>
      <c r="G8" s="78" t="s">
        <v>398</v>
      </c>
      <c r="H8" s="78" t="s">
        <v>399</v>
      </c>
    </row>
    <row r="9" spans="1:8" s="22" customFormat="1" ht="12.75" x14ac:dyDescent="0.2">
      <c r="A9" s="23" t="s">
        <v>229</v>
      </c>
      <c r="B9" s="79"/>
      <c r="C9" s="80"/>
      <c r="D9" s="80"/>
      <c r="E9" s="80"/>
      <c r="F9" s="80"/>
      <c r="G9" s="36">
        <f>G11+G66+G72+G90+G113+G153+G158+G178</f>
        <v>0</v>
      </c>
      <c r="H9" s="36">
        <f>H11+H66+H72+H90+H113+H153+H158+H178</f>
        <v>0</v>
      </c>
    </row>
    <row r="10" spans="1:8" s="22" customFormat="1" ht="25.5" x14ac:dyDescent="0.2">
      <c r="A10" s="38" t="s">
        <v>68</v>
      </c>
      <c r="B10" s="114">
        <v>590</v>
      </c>
      <c r="C10" s="80"/>
      <c r="D10" s="80"/>
      <c r="E10" s="80"/>
      <c r="F10" s="80"/>
      <c r="G10" s="36">
        <f>G9</f>
        <v>0</v>
      </c>
      <c r="H10" s="36">
        <f>H9</f>
        <v>0</v>
      </c>
    </row>
    <row r="11" spans="1:8" s="21" customFormat="1" ht="12.75" x14ac:dyDescent="0.2">
      <c r="A11" s="38" t="s">
        <v>230</v>
      </c>
      <c r="B11" s="114">
        <v>590</v>
      </c>
      <c r="C11" s="40" t="s">
        <v>231</v>
      </c>
      <c r="D11" s="40"/>
      <c r="E11" s="40"/>
      <c r="F11" s="40"/>
      <c r="G11" s="36">
        <f>G12+G16+G28+G39+G45+G49</f>
        <v>0</v>
      </c>
      <c r="H11" s="36">
        <f>H12+H16+H28+H39+H45+H49</f>
        <v>0</v>
      </c>
    </row>
    <row r="12" spans="1:8" s="22" customFormat="1" ht="25.5" x14ac:dyDescent="0.2">
      <c r="A12" s="23" t="s">
        <v>203</v>
      </c>
      <c r="B12" s="115">
        <v>590</v>
      </c>
      <c r="C12" s="42" t="s">
        <v>231</v>
      </c>
      <c r="D12" s="42" t="s">
        <v>232</v>
      </c>
      <c r="E12" s="42"/>
      <c r="F12" s="42"/>
      <c r="G12" s="37">
        <f t="shared" ref="G12:H14" si="0">G13</f>
        <v>0</v>
      </c>
      <c r="H12" s="37">
        <f t="shared" si="0"/>
        <v>0</v>
      </c>
    </row>
    <row r="13" spans="1:8" s="22" customFormat="1" ht="12.75" x14ac:dyDescent="0.2">
      <c r="A13" s="23" t="s">
        <v>205</v>
      </c>
      <c r="B13" s="115">
        <v>590</v>
      </c>
      <c r="C13" s="42" t="s">
        <v>231</v>
      </c>
      <c r="D13" s="42" t="s">
        <v>232</v>
      </c>
      <c r="E13" s="42" t="s">
        <v>73</v>
      </c>
      <c r="F13" s="42"/>
      <c r="G13" s="37">
        <f t="shared" si="0"/>
        <v>0</v>
      </c>
      <c r="H13" s="37">
        <f t="shared" si="0"/>
        <v>0</v>
      </c>
    </row>
    <row r="14" spans="1:8" s="22" customFormat="1" ht="25.5" x14ac:dyDescent="0.2">
      <c r="A14" s="23" t="s">
        <v>215</v>
      </c>
      <c r="B14" s="115">
        <v>590</v>
      </c>
      <c r="C14" s="42" t="s">
        <v>231</v>
      </c>
      <c r="D14" s="42" t="s">
        <v>232</v>
      </c>
      <c r="E14" s="42" t="s">
        <v>74</v>
      </c>
      <c r="F14" s="42"/>
      <c r="G14" s="37">
        <f t="shared" si="0"/>
        <v>0</v>
      </c>
      <c r="H14" s="37">
        <f t="shared" si="0"/>
        <v>0</v>
      </c>
    </row>
    <row r="15" spans="1:8" s="22" customFormat="1" ht="51" customHeight="1" x14ac:dyDescent="0.2">
      <c r="A15" s="23" t="s">
        <v>191</v>
      </c>
      <c r="B15" s="115">
        <v>590</v>
      </c>
      <c r="C15" s="42" t="s">
        <v>231</v>
      </c>
      <c r="D15" s="42" t="s">
        <v>232</v>
      </c>
      <c r="E15" s="42" t="s">
        <v>74</v>
      </c>
      <c r="F15" s="42" t="s">
        <v>237</v>
      </c>
      <c r="G15" s="37"/>
      <c r="H15" s="37"/>
    </row>
    <row r="16" spans="1:8" s="22" customFormat="1" ht="38.25" customHeight="1" x14ac:dyDescent="0.2">
      <c r="A16" s="23" t="s">
        <v>222</v>
      </c>
      <c r="B16" s="115">
        <v>590</v>
      </c>
      <c r="C16" s="42" t="s">
        <v>231</v>
      </c>
      <c r="D16" s="42" t="s">
        <v>233</v>
      </c>
      <c r="E16" s="42"/>
      <c r="F16" s="42"/>
      <c r="G16" s="37">
        <f>G17</f>
        <v>0</v>
      </c>
      <c r="H16" s="37">
        <f>H17</f>
        <v>0</v>
      </c>
    </row>
    <row r="17" spans="1:8" s="22" customFormat="1" ht="12.75" x14ac:dyDescent="0.2">
      <c r="A17" s="23" t="s">
        <v>216</v>
      </c>
      <c r="B17" s="115">
        <v>590</v>
      </c>
      <c r="C17" s="42" t="s">
        <v>231</v>
      </c>
      <c r="D17" s="42" t="s">
        <v>233</v>
      </c>
      <c r="E17" s="42" t="s">
        <v>75</v>
      </c>
      <c r="F17" s="42"/>
      <c r="G17" s="37">
        <f>G18+G25+G21</f>
        <v>0</v>
      </c>
      <c r="H17" s="37">
        <f>H18+H25+H21</f>
        <v>0</v>
      </c>
    </row>
    <row r="18" spans="1:8" s="22" customFormat="1" ht="25.5" x14ac:dyDescent="0.2">
      <c r="A18" s="23" t="s">
        <v>207</v>
      </c>
      <c r="B18" s="115">
        <v>590</v>
      </c>
      <c r="C18" s="42" t="s">
        <v>231</v>
      </c>
      <c r="D18" s="42" t="s">
        <v>233</v>
      </c>
      <c r="E18" s="42" t="s">
        <v>76</v>
      </c>
      <c r="F18" s="42"/>
      <c r="G18" s="37">
        <f>G19</f>
        <v>0</v>
      </c>
      <c r="H18" s="37">
        <f>H19</f>
        <v>0</v>
      </c>
    </row>
    <row r="19" spans="1:8" s="22" customFormat="1" ht="25.5" x14ac:dyDescent="0.2">
      <c r="A19" s="23" t="s">
        <v>215</v>
      </c>
      <c r="B19" s="115">
        <v>590</v>
      </c>
      <c r="C19" s="42" t="s">
        <v>231</v>
      </c>
      <c r="D19" s="42" t="s">
        <v>233</v>
      </c>
      <c r="E19" s="42" t="s">
        <v>77</v>
      </c>
      <c r="F19" s="42"/>
      <c r="G19" s="37">
        <f>G20</f>
        <v>0</v>
      </c>
      <c r="H19" s="37">
        <f>H20</f>
        <v>0</v>
      </c>
    </row>
    <row r="20" spans="1:8" s="22" customFormat="1" ht="51" x14ac:dyDescent="0.2">
      <c r="A20" s="23" t="s">
        <v>191</v>
      </c>
      <c r="B20" s="115">
        <v>590</v>
      </c>
      <c r="C20" s="42" t="s">
        <v>231</v>
      </c>
      <c r="D20" s="42" t="s">
        <v>233</v>
      </c>
      <c r="E20" s="42" t="s">
        <v>77</v>
      </c>
      <c r="F20" s="42" t="s">
        <v>237</v>
      </c>
      <c r="G20" s="37"/>
      <c r="H20" s="37"/>
    </row>
    <row r="21" spans="1:8" s="22" customFormat="1" ht="12.75" x14ac:dyDescent="0.2">
      <c r="A21" s="23" t="s">
        <v>173</v>
      </c>
      <c r="B21" s="115">
        <v>590</v>
      </c>
      <c r="C21" s="42" t="s">
        <v>231</v>
      </c>
      <c r="D21" s="42" t="s">
        <v>233</v>
      </c>
      <c r="E21" s="42" t="s">
        <v>78</v>
      </c>
      <c r="F21" s="42"/>
      <c r="G21" s="37">
        <f>G22</f>
        <v>0</v>
      </c>
      <c r="H21" s="37">
        <f>H22</f>
        <v>0</v>
      </c>
    </row>
    <row r="22" spans="1:8" s="22" customFormat="1" ht="25.5" x14ac:dyDescent="0.2">
      <c r="A22" s="23" t="s">
        <v>215</v>
      </c>
      <c r="B22" s="115">
        <v>590</v>
      </c>
      <c r="C22" s="42" t="s">
        <v>231</v>
      </c>
      <c r="D22" s="42" t="s">
        <v>233</v>
      </c>
      <c r="E22" s="42" t="s">
        <v>79</v>
      </c>
      <c r="F22" s="42"/>
      <c r="G22" s="37">
        <f>G23+G24</f>
        <v>0</v>
      </c>
      <c r="H22" s="37">
        <f>H23+H24</f>
        <v>0</v>
      </c>
    </row>
    <row r="23" spans="1:8" s="22" customFormat="1" ht="24.75" customHeight="1" x14ac:dyDescent="0.2">
      <c r="A23" s="23" t="s">
        <v>260</v>
      </c>
      <c r="B23" s="115">
        <v>590</v>
      </c>
      <c r="C23" s="42" t="s">
        <v>231</v>
      </c>
      <c r="D23" s="42" t="s">
        <v>233</v>
      </c>
      <c r="E23" s="42" t="s">
        <v>79</v>
      </c>
      <c r="F23" s="42" t="s">
        <v>164</v>
      </c>
      <c r="G23" s="37"/>
      <c r="H23" s="37"/>
    </row>
    <row r="24" spans="1:8" s="22" customFormat="1" ht="12.75" hidden="1" customHeight="1" x14ac:dyDescent="0.2">
      <c r="A24" s="23" t="s">
        <v>250</v>
      </c>
      <c r="B24" s="115">
        <v>590</v>
      </c>
      <c r="C24" s="42" t="s">
        <v>231</v>
      </c>
      <c r="D24" s="42" t="s">
        <v>233</v>
      </c>
      <c r="E24" s="42" t="s">
        <v>79</v>
      </c>
      <c r="F24" s="42" t="s">
        <v>251</v>
      </c>
      <c r="G24" s="37"/>
      <c r="H24" s="37"/>
    </row>
    <row r="25" spans="1:8" s="22" customFormat="1" ht="25.5" hidden="1" x14ac:dyDescent="0.2">
      <c r="A25" s="23" t="s">
        <v>206</v>
      </c>
      <c r="B25" s="115">
        <v>590</v>
      </c>
      <c r="C25" s="42" t="s">
        <v>231</v>
      </c>
      <c r="D25" s="42" t="s">
        <v>233</v>
      </c>
      <c r="E25" s="42" t="s">
        <v>80</v>
      </c>
      <c r="F25" s="42"/>
      <c r="G25" s="37">
        <f>G26</f>
        <v>0</v>
      </c>
      <c r="H25" s="37">
        <f>H26</f>
        <v>0</v>
      </c>
    </row>
    <row r="26" spans="1:8" s="22" customFormat="1" ht="25.5" hidden="1" x14ac:dyDescent="0.2">
      <c r="A26" s="23" t="s">
        <v>215</v>
      </c>
      <c r="B26" s="115">
        <v>590</v>
      </c>
      <c r="C26" s="42" t="s">
        <v>231</v>
      </c>
      <c r="D26" s="42" t="s">
        <v>233</v>
      </c>
      <c r="E26" s="42" t="s">
        <v>81</v>
      </c>
      <c r="F26" s="42"/>
      <c r="G26" s="37">
        <f>G27</f>
        <v>0</v>
      </c>
      <c r="H26" s="37">
        <f>H27</f>
        <v>0</v>
      </c>
    </row>
    <row r="27" spans="1:8" s="22" customFormat="1" ht="51" hidden="1" customHeight="1" x14ac:dyDescent="0.2">
      <c r="A27" s="23" t="s">
        <v>191</v>
      </c>
      <c r="B27" s="115">
        <v>590</v>
      </c>
      <c r="C27" s="42" t="s">
        <v>231</v>
      </c>
      <c r="D27" s="42" t="s">
        <v>233</v>
      </c>
      <c r="E27" s="42" t="s">
        <v>81</v>
      </c>
      <c r="F27" s="42" t="s">
        <v>237</v>
      </c>
      <c r="G27" s="37">
        <v>0</v>
      </c>
      <c r="H27" s="37">
        <v>0</v>
      </c>
    </row>
    <row r="28" spans="1:8" s="22" customFormat="1" ht="37.5" customHeight="1" x14ac:dyDescent="0.2">
      <c r="A28" s="23" t="s">
        <v>223</v>
      </c>
      <c r="B28" s="115">
        <v>590</v>
      </c>
      <c r="C28" s="42" t="s">
        <v>231</v>
      </c>
      <c r="D28" s="42" t="s">
        <v>93</v>
      </c>
      <c r="E28" s="42"/>
      <c r="F28" s="42"/>
      <c r="G28" s="37">
        <f>G33+G29</f>
        <v>0</v>
      </c>
      <c r="H28" s="37">
        <f>H33+H29</f>
        <v>0</v>
      </c>
    </row>
    <row r="29" spans="1:8" s="22" customFormat="1" ht="38.25" x14ac:dyDescent="0.2">
      <c r="A29" s="23" t="s">
        <v>2</v>
      </c>
      <c r="B29" s="115">
        <v>590</v>
      </c>
      <c r="C29" s="42" t="s">
        <v>231</v>
      </c>
      <c r="D29" s="42" t="s">
        <v>93</v>
      </c>
      <c r="E29" s="42" t="s">
        <v>259</v>
      </c>
      <c r="F29" s="42"/>
      <c r="G29" s="37">
        <f t="shared" ref="G29:H31" si="1">G30</f>
        <v>0</v>
      </c>
      <c r="H29" s="37">
        <f t="shared" si="1"/>
        <v>0</v>
      </c>
    </row>
    <row r="30" spans="1:8" s="22" customFormat="1" ht="38.25" x14ac:dyDescent="0.2">
      <c r="A30" s="23" t="s">
        <v>331</v>
      </c>
      <c r="B30" s="115">
        <v>590</v>
      </c>
      <c r="C30" s="42" t="s">
        <v>231</v>
      </c>
      <c r="D30" s="42" t="s">
        <v>93</v>
      </c>
      <c r="E30" s="42" t="s">
        <v>258</v>
      </c>
      <c r="F30" s="42"/>
      <c r="G30" s="37">
        <f t="shared" si="1"/>
        <v>0</v>
      </c>
      <c r="H30" s="37">
        <f t="shared" si="1"/>
        <v>0</v>
      </c>
    </row>
    <row r="31" spans="1:8" s="22" customFormat="1" ht="38.25" x14ac:dyDescent="0.2">
      <c r="A31" s="23" t="s">
        <v>348</v>
      </c>
      <c r="B31" s="115">
        <v>590</v>
      </c>
      <c r="C31" s="42" t="s">
        <v>231</v>
      </c>
      <c r="D31" s="42" t="s">
        <v>93</v>
      </c>
      <c r="E31" s="42" t="s">
        <v>257</v>
      </c>
      <c r="F31" s="42"/>
      <c r="G31" s="37">
        <f t="shared" si="1"/>
        <v>0</v>
      </c>
      <c r="H31" s="37">
        <f t="shared" si="1"/>
        <v>0</v>
      </c>
    </row>
    <row r="32" spans="1:8" s="22" customFormat="1" ht="25.5" customHeight="1" x14ac:dyDescent="0.2">
      <c r="A32" s="23" t="s">
        <v>260</v>
      </c>
      <c r="B32" s="115">
        <v>590</v>
      </c>
      <c r="C32" s="42" t="s">
        <v>231</v>
      </c>
      <c r="D32" s="42" t="s">
        <v>93</v>
      </c>
      <c r="E32" s="42" t="s">
        <v>257</v>
      </c>
      <c r="F32" s="42" t="s">
        <v>164</v>
      </c>
      <c r="G32" s="37"/>
      <c r="H32" s="37"/>
    </row>
    <row r="33" spans="1:8" s="22" customFormat="1" ht="12.75" x14ac:dyDescent="0.2">
      <c r="A33" s="23" t="s">
        <v>217</v>
      </c>
      <c r="B33" s="115">
        <v>590</v>
      </c>
      <c r="C33" s="42" t="s">
        <v>231</v>
      </c>
      <c r="D33" s="42" t="s">
        <v>93</v>
      </c>
      <c r="E33" s="42" t="s">
        <v>82</v>
      </c>
      <c r="F33" s="42"/>
      <c r="G33" s="37">
        <f>G34</f>
        <v>0</v>
      </c>
      <c r="H33" s="37">
        <f>H34</f>
        <v>0</v>
      </c>
    </row>
    <row r="34" spans="1:8" s="22" customFormat="1" ht="25.5" customHeight="1" x14ac:dyDescent="0.2">
      <c r="A34" s="23" t="s">
        <v>215</v>
      </c>
      <c r="B34" s="115">
        <v>590</v>
      </c>
      <c r="C34" s="42" t="s">
        <v>231</v>
      </c>
      <c r="D34" s="42" t="s">
        <v>93</v>
      </c>
      <c r="E34" s="42" t="s">
        <v>83</v>
      </c>
      <c r="F34" s="42"/>
      <c r="G34" s="37">
        <f>G35+G36+G38+G37</f>
        <v>0</v>
      </c>
      <c r="H34" s="37">
        <f>H35+H36+H38+H37</f>
        <v>0</v>
      </c>
    </row>
    <row r="35" spans="1:8" s="22" customFormat="1" ht="50.25" customHeight="1" x14ac:dyDescent="0.2">
      <c r="A35" s="23" t="s">
        <v>191</v>
      </c>
      <c r="B35" s="115">
        <v>590</v>
      </c>
      <c r="C35" s="42" t="s">
        <v>231</v>
      </c>
      <c r="D35" s="42" t="s">
        <v>93</v>
      </c>
      <c r="E35" s="42" t="s">
        <v>83</v>
      </c>
      <c r="F35" s="42" t="s">
        <v>237</v>
      </c>
      <c r="G35" s="37"/>
      <c r="H35" s="37"/>
    </row>
    <row r="36" spans="1:8" s="22" customFormat="1" ht="25.5" customHeight="1" x14ac:dyDescent="0.2">
      <c r="A36" s="23" t="s">
        <v>260</v>
      </c>
      <c r="B36" s="115">
        <v>590</v>
      </c>
      <c r="C36" s="42" t="s">
        <v>231</v>
      </c>
      <c r="D36" s="42" t="s">
        <v>93</v>
      </c>
      <c r="E36" s="42" t="s">
        <v>83</v>
      </c>
      <c r="F36" s="42" t="s">
        <v>164</v>
      </c>
      <c r="G36" s="37"/>
      <c r="H36" s="37"/>
    </row>
    <row r="37" spans="1:8" s="47" customFormat="1" ht="14.25" hidden="1" customHeight="1" x14ac:dyDescent="0.2">
      <c r="A37" s="23" t="s">
        <v>252</v>
      </c>
      <c r="B37" s="115">
        <v>590</v>
      </c>
      <c r="C37" s="42" t="s">
        <v>231</v>
      </c>
      <c r="D37" s="42" t="s">
        <v>93</v>
      </c>
      <c r="E37" s="42" t="s">
        <v>83</v>
      </c>
      <c r="F37" s="42" t="s">
        <v>167</v>
      </c>
      <c r="G37" s="37"/>
      <c r="H37" s="37"/>
    </row>
    <row r="38" spans="1:8" s="22" customFormat="1" ht="13.5" customHeight="1" x14ac:dyDescent="0.2">
      <c r="A38" s="23" t="s">
        <v>250</v>
      </c>
      <c r="B38" s="115">
        <v>590</v>
      </c>
      <c r="C38" s="42" t="s">
        <v>231</v>
      </c>
      <c r="D38" s="42" t="s">
        <v>93</v>
      </c>
      <c r="E38" s="42" t="s">
        <v>83</v>
      </c>
      <c r="F38" s="42" t="s">
        <v>251</v>
      </c>
      <c r="G38" s="37"/>
      <c r="H38" s="37"/>
    </row>
    <row r="39" spans="1:8" s="22" customFormat="1" ht="38.25" customHeight="1" x14ac:dyDescent="0.2">
      <c r="A39" s="23" t="s">
        <v>138</v>
      </c>
      <c r="B39" s="115">
        <v>590</v>
      </c>
      <c r="C39" s="42" t="s">
        <v>231</v>
      </c>
      <c r="D39" s="42" t="s">
        <v>113</v>
      </c>
      <c r="E39" s="42"/>
      <c r="F39" s="42"/>
      <c r="G39" s="37">
        <f>G40</f>
        <v>0</v>
      </c>
      <c r="H39" s="37">
        <f>H40</f>
        <v>0</v>
      </c>
    </row>
    <row r="40" spans="1:8" s="22" customFormat="1" ht="13.5" customHeight="1" x14ac:dyDescent="0.2">
      <c r="A40" s="43" t="s">
        <v>183</v>
      </c>
      <c r="B40" s="115">
        <v>590</v>
      </c>
      <c r="C40" s="42" t="s">
        <v>231</v>
      </c>
      <c r="D40" s="42" t="s">
        <v>113</v>
      </c>
      <c r="E40" s="42" t="s">
        <v>86</v>
      </c>
      <c r="F40" s="42"/>
      <c r="G40" s="37">
        <f>G41</f>
        <v>0</v>
      </c>
      <c r="H40" s="37">
        <f>H41</f>
        <v>0</v>
      </c>
    </row>
    <row r="41" spans="1:8" s="22" customFormat="1" ht="102" customHeight="1" x14ac:dyDescent="0.2">
      <c r="A41" s="43" t="s">
        <v>192</v>
      </c>
      <c r="B41" s="115">
        <v>590</v>
      </c>
      <c r="C41" s="42" t="s">
        <v>231</v>
      </c>
      <c r="D41" s="42" t="s">
        <v>113</v>
      </c>
      <c r="E41" s="42" t="s">
        <v>315</v>
      </c>
      <c r="F41" s="42"/>
      <c r="G41" s="37">
        <f>G44</f>
        <v>0</v>
      </c>
      <c r="H41" s="37">
        <f>H44</f>
        <v>0</v>
      </c>
    </row>
    <row r="42" spans="1:8" s="22" customFormat="1" ht="45" customHeight="1" x14ac:dyDescent="0.2">
      <c r="A42" s="326" t="s">
        <v>224</v>
      </c>
      <c r="B42" s="371" t="s">
        <v>151</v>
      </c>
      <c r="C42" s="369" t="s">
        <v>225</v>
      </c>
      <c r="D42" s="369" t="s">
        <v>226</v>
      </c>
      <c r="E42" s="333" t="s">
        <v>227</v>
      </c>
      <c r="F42" s="333" t="s">
        <v>228</v>
      </c>
      <c r="G42" s="373" t="s">
        <v>235</v>
      </c>
      <c r="H42" s="373"/>
    </row>
    <row r="43" spans="1:8" s="22" customFormat="1" ht="13.5" customHeight="1" x14ac:dyDescent="0.2">
      <c r="A43" s="368"/>
      <c r="B43" s="372"/>
      <c r="C43" s="370"/>
      <c r="D43" s="370"/>
      <c r="E43" s="370"/>
      <c r="F43" s="370"/>
      <c r="G43" s="78" t="s">
        <v>398</v>
      </c>
      <c r="H43" s="78" t="s">
        <v>399</v>
      </c>
    </row>
    <row r="44" spans="1:8" s="22" customFormat="1" ht="13.5" customHeight="1" x14ac:dyDescent="0.2">
      <c r="A44" s="23" t="s">
        <v>182</v>
      </c>
      <c r="B44" s="115">
        <v>590</v>
      </c>
      <c r="C44" s="42" t="s">
        <v>231</v>
      </c>
      <c r="D44" s="42" t="s">
        <v>113</v>
      </c>
      <c r="E44" s="42" t="s">
        <v>315</v>
      </c>
      <c r="F44" s="42" t="s">
        <v>118</v>
      </c>
      <c r="G44" s="37"/>
      <c r="H44" s="37"/>
    </row>
    <row r="45" spans="1:8" s="22" customFormat="1" ht="12.75" x14ac:dyDescent="0.2">
      <c r="A45" s="23" t="s">
        <v>121</v>
      </c>
      <c r="B45" s="115">
        <v>590</v>
      </c>
      <c r="C45" s="42" t="s">
        <v>231</v>
      </c>
      <c r="D45" s="42" t="s">
        <v>106</v>
      </c>
      <c r="E45" s="42"/>
      <c r="F45" s="42"/>
      <c r="G45" s="37">
        <f>G47</f>
        <v>0</v>
      </c>
      <c r="H45" s="37">
        <f>H47</f>
        <v>0</v>
      </c>
    </row>
    <row r="46" spans="1:8" s="22" customFormat="1" ht="12.75" x14ac:dyDescent="0.2">
      <c r="A46" s="23" t="s">
        <v>218</v>
      </c>
      <c r="B46" s="115">
        <v>590</v>
      </c>
      <c r="C46" s="42" t="s">
        <v>231</v>
      </c>
      <c r="D46" s="42" t="s">
        <v>106</v>
      </c>
      <c r="E46" s="42" t="s">
        <v>278</v>
      </c>
      <c r="F46" s="42"/>
      <c r="G46" s="37">
        <f>G47</f>
        <v>0</v>
      </c>
      <c r="H46" s="37">
        <f>H47</f>
        <v>0</v>
      </c>
    </row>
    <row r="47" spans="1:8" s="22" customFormat="1" ht="12.75" x14ac:dyDescent="0.2">
      <c r="A47" s="23" t="s">
        <v>219</v>
      </c>
      <c r="B47" s="115">
        <v>590</v>
      </c>
      <c r="C47" s="42" t="s">
        <v>231</v>
      </c>
      <c r="D47" s="42" t="s">
        <v>106</v>
      </c>
      <c r="E47" s="42" t="s">
        <v>279</v>
      </c>
      <c r="F47" s="42"/>
      <c r="G47" s="37">
        <f>G48</f>
        <v>0</v>
      </c>
      <c r="H47" s="37">
        <f>H48</f>
        <v>0</v>
      </c>
    </row>
    <row r="48" spans="1:8" s="22" customFormat="1" ht="12.75" x14ac:dyDescent="0.2">
      <c r="A48" s="23" t="s">
        <v>250</v>
      </c>
      <c r="B48" s="115">
        <v>590</v>
      </c>
      <c r="C48" s="42" t="s">
        <v>231</v>
      </c>
      <c r="D48" s="42" t="s">
        <v>106</v>
      </c>
      <c r="E48" s="42" t="s">
        <v>279</v>
      </c>
      <c r="F48" s="42" t="s">
        <v>251</v>
      </c>
      <c r="G48" s="37"/>
      <c r="H48" s="37"/>
    </row>
    <row r="49" spans="1:8" s="22" customFormat="1" ht="12.75" x14ac:dyDescent="0.2">
      <c r="A49" s="23" t="s">
        <v>94</v>
      </c>
      <c r="B49" s="115">
        <v>590</v>
      </c>
      <c r="C49" s="42" t="s">
        <v>231</v>
      </c>
      <c r="D49" s="42" t="s">
        <v>180</v>
      </c>
      <c r="E49" s="42"/>
      <c r="F49" s="42"/>
      <c r="G49" s="37">
        <f>G54+G57+G50</f>
        <v>0</v>
      </c>
      <c r="H49" s="37">
        <f>H54+H57+H50</f>
        <v>0</v>
      </c>
    </row>
    <row r="50" spans="1:8" s="82" customFormat="1" ht="42" customHeight="1" x14ac:dyDescent="0.2">
      <c r="A50" s="44" t="s">
        <v>7</v>
      </c>
      <c r="B50" s="115">
        <v>590</v>
      </c>
      <c r="C50" s="42" t="s">
        <v>231</v>
      </c>
      <c r="D50" s="42" t="s">
        <v>180</v>
      </c>
      <c r="E50" s="42" t="s">
        <v>262</v>
      </c>
      <c r="F50" s="42"/>
      <c r="G50" s="37">
        <f>G52</f>
        <v>0</v>
      </c>
      <c r="H50" s="37">
        <f>H52</f>
        <v>0</v>
      </c>
    </row>
    <row r="51" spans="1:8" s="82" customFormat="1" ht="27.75" customHeight="1" x14ac:dyDescent="0.2">
      <c r="A51" s="44" t="s">
        <v>6</v>
      </c>
      <c r="B51" s="115">
        <v>590</v>
      </c>
      <c r="C51" s="42" t="s">
        <v>231</v>
      </c>
      <c r="D51" s="42" t="s">
        <v>180</v>
      </c>
      <c r="E51" s="42" t="s">
        <v>263</v>
      </c>
      <c r="F51" s="42"/>
      <c r="G51" s="37">
        <f>G52</f>
        <v>0</v>
      </c>
      <c r="H51" s="37">
        <f>H52</f>
        <v>0</v>
      </c>
    </row>
    <row r="52" spans="1:8" s="82" customFormat="1" ht="40.5" customHeight="1" x14ac:dyDescent="0.2">
      <c r="A52" s="44" t="s">
        <v>5</v>
      </c>
      <c r="B52" s="115">
        <v>590</v>
      </c>
      <c r="C52" s="42" t="s">
        <v>231</v>
      </c>
      <c r="D52" s="42" t="s">
        <v>180</v>
      </c>
      <c r="E52" s="42" t="s">
        <v>261</v>
      </c>
      <c r="F52" s="42"/>
      <c r="G52" s="37">
        <f>G53</f>
        <v>0</v>
      </c>
      <c r="H52" s="37">
        <f>H53</f>
        <v>0</v>
      </c>
    </row>
    <row r="53" spans="1:8" s="82" customFormat="1" ht="24.75" customHeight="1" x14ac:dyDescent="0.2">
      <c r="A53" s="44" t="s">
        <v>260</v>
      </c>
      <c r="B53" s="115">
        <v>590</v>
      </c>
      <c r="C53" s="42" t="s">
        <v>231</v>
      </c>
      <c r="D53" s="42" t="s">
        <v>180</v>
      </c>
      <c r="E53" s="42" t="s">
        <v>261</v>
      </c>
      <c r="F53" s="42" t="s">
        <v>164</v>
      </c>
      <c r="G53" s="37"/>
      <c r="H53" s="37"/>
    </row>
    <row r="54" spans="1:8" s="22" customFormat="1" ht="13.5" customHeight="1" x14ac:dyDescent="0.2">
      <c r="A54" s="23" t="s">
        <v>214</v>
      </c>
      <c r="B54" s="115">
        <v>590</v>
      </c>
      <c r="C54" s="42" t="s">
        <v>231</v>
      </c>
      <c r="D54" s="42" t="s">
        <v>180</v>
      </c>
      <c r="E54" s="42" t="s">
        <v>84</v>
      </c>
      <c r="F54" s="42"/>
      <c r="G54" s="37">
        <f>G55</f>
        <v>0</v>
      </c>
      <c r="H54" s="37">
        <f>H55</f>
        <v>0</v>
      </c>
    </row>
    <row r="55" spans="1:8" s="22" customFormat="1" ht="38.25" customHeight="1" x14ac:dyDescent="0.2">
      <c r="A55" s="23" t="s">
        <v>248</v>
      </c>
      <c r="B55" s="115">
        <v>590</v>
      </c>
      <c r="C55" s="42" t="s">
        <v>231</v>
      </c>
      <c r="D55" s="42" t="s">
        <v>180</v>
      </c>
      <c r="E55" s="42" t="s">
        <v>85</v>
      </c>
      <c r="F55" s="42"/>
      <c r="G55" s="37">
        <f>G56</f>
        <v>0</v>
      </c>
      <c r="H55" s="37">
        <f>H56</f>
        <v>0</v>
      </c>
    </row>
    <row r="56" spans="1:8" s="22" customFormat="1" ht="24.75" customHeight="1" x14ac:dyDescent="0.2">
      <c r="A56" s="23" t="s">
        <v>260</v>
      </c>
      <c r="B56" s="115">
        <v>590</v>
      </c>
      <c r="C56" s="42" t="s">
        <v>231</v>
      </c>
      <c r="D56" s="42" t="s">
        <v>180</v>
      </c>
      <c r="E56" s="42" t="s">
        <v>85</v>
      </c>
      <c r="F56" s="42" t="s">
        <v>164</v>
      </c>
      <c r="G56" s="37"/>
      <c r="H56" s="37"/>
    </row>
    <row r="57" spans="1:8" s="22" customFormat="1" ht="12.75" x14ac:dyDescent="0.2">
      <c r="A57" s="23" t="s">
        <v>183</v>
      </c>
      <c r="B57" s="115">
        <v>590</v>
      </c>
      <c r="C57" s="42" t="s">
        <v>231</v>
      </c>
      <c r="D57" s="42" t="s">
        <v>180</v>
      </c>
      <c r="E57" s="42" t="s">
        <v>86</v>
      </c>
      <c r="F57" s="42"/>
      <c r="G57" s="37">
        <f>G58+G62+G60+G64</f>
        <v>0</v>
      </c>
      <c r="H57" s="37">
        <f>H58+H62+H60+H64</f>
        <v>0</v>
      </c>
    </row>
    <row r="58" spans="1:8" s="22" customFormat="1" ht="24.75" customHeight="1" x14ac:dyDescent="0.2">
      <c r="A58" s="23" t="s">
        <v>117</v>
      </c>
      <c r="B58" s="115">
        <v>590</v>
      </c>
      <c r="C58" s="42" t="s">
        <v>231</v>
      </c>
      <c r="D58" s="42" t="s">
        <v>180</v>
      </c>
      <c r="E58" s="42" t="s">
        <v>87</v>
      </c>
      <c r="F58" s="42"/>
      <c r="G58" s="37">
        <f>G59</f>
        <v>0</v>
      </c>
      <c r="H58" s="37">
        <f>H59</f>
        <v>0</v>
      </c>
    </row>
    <row r="59" spans="1:8" s="22" customFormat="1" ht="12.75" x14ac:dyDescent="0.2">
      <c r="A59" s="23" t="s">
        <v>250</v>
      </c>
      <c r="B59" s="115">
        <v>590</v>
      </c>
      <c r="C59" s="42" t="s">
        <v>231</v>
      </c>
      <c r="D59" s="42" t="s">
        <v>180</v>
      </c>
      <c r="E59" s="42" t="s">
        <v>87</v>
      </c>
      <c r="F59" s="42" t="s">
        <v>251</v>
      </c>
      <c r="G59" s="37"/>
      <c r="H59" s="37"/>
    </row>
    <row r="60" spans="1:8" s="22" customFormat="1" ht="24.75" hidden="1" customHeight="1" x14ac:dyDescent="0.2">
      <c r="A60" s="23" t="s">
        <v>380</v>
      </c>
      <c r="B60" s="115">
        <v>590</v>
      </c>
      <c r="C60" s="42" t="s">
        <v>231</v>
      </c>
      <c r="D60" s="42" t="s">
        <v>180</v>
      </c>
      <c r="E60" s="42" t="s">
        <v>88</v>
      </c>
      <c r="F60" s="42"/>
      <c r="G60" s="37">
        <f>G61</f>
        <v>0</v>
      </c>
      <c r="H60" s="37">
        <f>H61</f>
        <v>0</v>
      </c>
    </row>
    <row r="61" spans="1:8" s="47" customFormat="1" ht="25.5" hidden="1" x14ac:dyDescent="0.2">
      <c r="A61" s="23" t="s">
        <v>260</v>
      </c>
      <c r="B61" s="115">
        <v>590</v>
      </c>
      <c r="C61" s="42" t="s">
        <v>231</v>
      </c>
      <c r="D61" s="42" t="s">
        <v>180</v>
      </c>
      <c r="E61" s="42" t="s">
        <v>88</v>
      </c>
      <c r="F61" s="42" t="s">
        <v>164</v>
      </c>
      <c r="G61" s="37"/>
      <c r="H61" s="37"/>
    </row>
    <row r="62" spans="1:8" s="22" customFormat="1" ht="39" customHeight="1" x14ac:dyDescent="0.2">
      <c r="A62" s="23" t="s">
        <v>256</v>
      </c>
      <c r="B62" s="115">
        <v>590</v>
      </c>
      <c r="C62" s="42" t="s">
        <v>231</v>
      </c>
      <c r="D62" s="42" t="s">
        <v>180</v>
      </c>
      <c r="E62" s="42" t="s">
        <v>89</v>
      </c>
      <c r="F62" s="42"/>
      <c r="G62" s="37">
        <f>G63</f>
        <v>0</v>
      </c>
      <c r="H62" s="37">
        <f>H63</f>
        <v>0</v>
      </c>
    </row>
    <row r="63" spans="1:8" s="22" customFormat="1" ht="25.5" x14ac:dyDescent="0.2">
      <c r="A63" s="23" t="s">
        <v>260</v>
      </c>
      <c r="B63" s="115">
        <v>590</v>
      </c>
      <c r="C63" s="42" t="s">
        <v>231</v>
      </c>
      <c r="D63" s="42" t="s">
        <v>180</v>
      </c>
      <c r="E63" s="42" t="s">
        <v>89</v>
      </c>
      <c r="F63" s="42" t="s">
        <v>164</v>
      </c>
      <c r="G63" s="37"/>
      <c r="H63" s="37"/>
    </row>
    <row r="64" spans="1:8" s="22" customFormat="1" ht="63.75" customHeight="1" x14ac:dyDescent="0.2">
      <c r="A64" s="23" t="s">
        <v>172</v>
      </c>
      <c r="B64" s="115">
        <v>590</v>
      </c>
      <c r="C64" s="42" t="s">
        <v>231</v>
      </c>
      <c r="D64" s="42" t="s">
        <v>180</v>
      </c>
      <c r="E64" s="42" t="s">
        <v>316</v>
      </c>
      <c r="F64" s="42"/>
      <c r="G64" s="37">
        <f>G65</f>
        <v>0</v>
      </c>
      <c r="H64" s="37">
        <f>H65</f>
        <v>0</v>
      </c>
    </row>
    <row r="65" spans="1:8" s="22" customFormat="1" ht="12.75" x14ac:dyDescent="0.2">
      <c r="A65" s="23" t="s">
        <v>182</v>
      </c>
      <c r="B65" s="115">
        <v>590</v>
      </c>
      <c r="C65" s="42" t="s">
        <v>231</v>
      </c>
      <c r="D65" s="42" t="s">
        <v>180</v>
      </c>
      <c r="E65" s="42" t="s">
        <v>316</v>
      </c>
      <c r="F65" s="42" t="s">
        <v>118</v>
      </c>
      <c r="G65" s="37"/>
      <c r="H65" s="37"/>
    </row>
    <row r="66" spans="1:8" s="21" customFormat="1" ht="12.95" customHeight="1" x14ac:dyDescent="0.2">
      <c r="A66" s="38" t="s">
        <v>122</v>
      </c>
      <c r="B66" s="114">
        <v>590</v>
      </c>
      <c r="C66" s="40" t="s">
        <v>232</v>
      </c>
      <c r="D66" s="40"/>
      <c r="E66" s="40"/>
      <c r="F66" s="40"/>
      <c r="G66" s="36">
        <f t="shared" ref="G66:H68" si="2">G67</f>
        <v>0</v>
      </c>
      <c r="H66" s="36">
        <f t="shared" si="2"/>
        <v>0</v>
      </c>
    </row>
    <row r="67" spans="1:8" s="22" customFormat="1" ht="12.95" customHeight="1" x14ac:dyDescent="0.2">
      <c r="A67" s="23" t="s">
        <v>112</v>
      </c>
      <c r="B67" s="115">
        <v>590</v>
      </c>
      <c r="C67" s="42" t="s">
        <v>232</v>
      </c>
      <c r="D67" s="42" t="s">
        <v>233</v>
      </c>
      <c r="E67" s="42"/>
      <c r="F67" s="42"/>
      <c r="G67" s="37">
        <f t="shared" si="2"/>
        <v>0</v>
      </c>
      <c r="H67" s="37">
        <f t="shared" si="2"/>
        <v>0</v>
      </c>
    </row>
    <row r="68" spans="1:8" s="22" customFormat="1" ht="12.95" customHeight="1" x14ac:dyDescent="0.2">
      <c r="A68" s="23" t="s">
        <v>214</v>
      </c>
      <c r="B68" s="115">
        <v>590</v>
      </c>
      <c r="C68" s="42" t="s">
        <v>232</v>
      </c>
      <c r="D68" s="42" t="s">
        <v>233</v>
      </c>
      <c r="E68" s="42" t="s">
        <v>84</v>
      </c>
      <c r="F68" s="42"/>
      <c r="G68" s="37">
        <f t="shared" si="2"/>
        <v>0</v>
      </c>
      <c r="H68" s="37">
        <f t="shared" si="2"/>
        <v>0</v>
      </c>
    </row>
    <row r="69" spans="1:8" s="22" customFormat="1" ht="24.75" customHeight="1" x14ac:dyDescent="0.2">
      <c r="A69" s="23" t="s">
        <v>123</v>
      </c>
      <c r="B69" s="115">
        <v>590</v>
      </c>
      <c r="C69" s="42" t="s">
        <v>232</v>
      </c>
      <c r="D69" s="42" t="s">
        <v>233</v>
      </c>
      <c r="E69" s="42" t="s">
        <v>90</v>
      </c>
      <c r="F69" s="42"/>
      <c r="G69" s="37">
        <f>G70+G71</f>
        <v>0</v>
      </c>
      <c r="H69" s="37">
        <f>H70+H71</f>
        <v>0</v>
      </c>
    </row>
    <row r="70" spans="1:8" s="22" customFormat="1" ht="51" customHeight="1" x14ac:dyDescent="0.2">
      <c r="A70" s="23" t="s">
        <v>191</v>
      </c>
      <c r="B70" s="115">
        <v>590</v>
      </c>
      <c r="C70" s="42" t="s">
        <v>232</v>
      </c>
      <c r="D70" s="42" t="s">
        <v>233</v>
      </c>
      <c r="E70" s="42" t="s">
        <v>90</v>
      </c>
      <c r="F70" s="42" t="s">
        <v>237</v>
      </c>
      <c r="G70" s="37"/>
      <c r="H70" s="37"/>
    </row>
    <row r="71" spans="1:8" s="22" customFormat="1" ht="24.75" customHeight="1" x14ac:dyDescent="0.2">
      <c r="A71" s="23" t="s">
        <v>260</v>
      </c>
      <c r="B71" s="115">
        <v>590</v>
      </c>
      <c r="C71" s="42" t="s">
        <v>232</v>
      </c>
      <c r="D71" s="42" t="s">
        <v>233</v>
      </c>
      <c r="E71" s="42" t="s">
        <v>90</v>
      </c>
      <c r="F71" s="42" t="s">
        <v>164</v>
      </c>
      <c r="G71" s="37"/>
      <c r="H71" s="37"/>
    </row>
    <row r="72" spans="1:8" s="21" customFormat="1" ht="24.75" customHeight="1" x14ac:dyDescent="0.2">
      <c r="A72" s="38" t="s">
        <v>95</v>
      </c>
      <c r="B72" s="114">
        <v>590</v>
      </c>
      <c r="C72" s="40" t="s">
        <v>233</v>
      </c>
      <c r="D72" s="40"/>
      <c r="E72" s="40"/>
      <c r="F72" s="40"/>
      <c r="G72" s="36">
        <f>G73+G79</f>
        <v>0</v>
      </c>
      <c r="H72" s="36">
        <f>H73+H79</f>
        <v>0</v>
      </c>
    </row>
    <row r="73" spans="1:8" s="22" customFormat="1" ht="24.75" customHeight="1" x14ac:dyDescent="0.2">
      <c r="A73" s="23" t="s">
        <v>204</v>
      </c>
      <c r="B73" s="115">
        <v>590</v>
      </c>
      <c r="C73" s="42" t="s">
        <v>233</v>
      </c>
      <c r="D73" s="42" t="s">
        <v>96</v>
      </c>
      <c r="E73" s="42"/>
      <c r="F73" s="42"/>
      <c r="G73" s="37">
        <f>G75</f>
        <v>0</v>
      </c>
      <c r="H73" s="37">
        <f>H75</f>
        <v>0</v>
      </c>
    </row>
    <row r="74" spans="1:8" s="22" customFormat="1" ht="88.5" customHeight="1" x14ac:dyDescent="0.2">
      <c r="A74" s="23" t="s">
        <v>12</v>
      </c>
      <c r="B74" s="115">
        <v>590</v>
      </c>
      <c r="C74" s="42" t="s">
        <v>233</v>
      </c>
      <c r="D74" s="42" t="s">
        <v>96</v>
      </c>
      <c r="E74" s="42" t="s">
        <v>91</v>
      </c>
      <c r="F74" s="42"/>
      <c r="G74" s="37">
        <f>G75</f>
        <v>0</v>
      </c>
      <c r="H74" s="37">
        <f>H75</f>
        <v>0</v>
      </c>
    </row>
    <row r="75" spans="1:8" s="22" customFormat="1" ht="77.25" customHeight="1" x14ac:dyDescent="0.2">
      <c r="A75" s="23" t="s">
        <v>13</v>
      </c>
      <c r="B75" s="115">
        <v>590</v>
      </c>
      <c r="C75" s="42" t="s">
        <v>233</v>
      </c>
      <c r="D75" s="42" t="s">
        <v>96</v>
      </c>
      <c r="E75" s="42" t="s">
        <v>276</v>
      </c>
      <c r="F75" s="42"/>
      <c r="G75" s="37">
        <f>G78</f>
        <v>0</v>
      </c>
      <c r="H75" s="37">
        <f>H78</f>
        <v>0</v>
      </c>
    </row>
    <row r="76" spans="1:8" s="22" customFormat="1" ht="45" customHeight="1" x14ac:dyDescent="0.2">
      <c r="A76" s="326" t="s">
        <v>224</v>
      </c>
      <c r="B76" s="371" t="s">
        <v>151</v>
      </c>
      <c r="C76" s="369" t="s">
        <v>225</v>
      </c>
      <c r="D76" s="369" t="s">
        <v>226</v>
      </c>
      <c r="E76" s="333" t="s">
        <v>227</v>
      </c>
      <c r="F76" s="333" t="s">
        <v>228</v>
      </c>
      <c r="G76" s="373" t="s">
        <v>235</v>
      </c>
      <c r="H76" s="373"/>
    </row>
    <row r="77" spans="1:8" s="22" customFormat="1" ht="13.5" customHeight="1" x14ac:dyDescent="0.2">
      <c r="A77" s="368"/>
      <c r="B77" s="372"/>
      <c r="C77" s="370"/>
      <c r="D77" s="370"/>
      <c r="E77" s="370"/>
      <c r="F77" s="370"/>
      <c r="G77" s="78" t="s">
        <v>398</v>
      </c>
      <c r="H77" s="78" t="s">
        <v>399</v>
      </c>
    </row>
    <row r="78" spans="1:8" s="22" customFormat="1" ht="24.75" customHeight="1" x14ac:dyDescent="0.2">
      <c r="A78" s="23" t="s">
        <v>260</v>
      </c>
      <c r="B78" s="115">
        <v>590</v>
      </c>
      <c r="C78" s="42" t="s">
        <v>233</v>
      </c>
      <c r="D78" s="42" t="s">
        <v>96</v>
      </c>
      <c r="E78" s="42" t="s">
        <v>276</v>
      </c>
      <c r="F78" s="42" t="s">
        <v>164</v>
      </c>
      <c r="G78" s="37"/>
      <c r="H78" s="37"/>
    </row>
    <row r="79" spans="1:8" s="22" customFormat="1" ht="12.75" x14ac:dyDescent="0.2">
      <c r="A79" s="23" t="s">
        <v>120</v>
      </c>
      <c r="B79" s="115">
        <v>590</v>
      </c>
      <c r="C79" s="42" t="s">
        <v>233</v>
      </c>
      <c r="D79" s="42" t="s">
        <v>97</v>
      </c>
      <c r="E79" s="42"/>
      <c r="F79" s="42"/>
      <c r="G79" s="37">
        <f>G87+G80+G84</f>
        <v>0</v>
      </c>
      <c r="H79" s="37">
        <f>H87+H80+H84</f>
        <v>0</v>
      </c>
    </row>
    <row r="80" spans="1:8" s="22" customFormat="1" ht="38.25" x14ac:dyDescent="0.2">
      <c r="A80" s="23" t="s">
        <v>2</v>
      </c>
      <c r="B80" s="115">
        <v>590</v>
      </c>
      <c r="C80" s="42" t="s">
        <v>233</v>
      </c>
      <c r="D80" s="42" t="s">
        <v>97</v>
      </c>
      <c r="E80" s="42" t="s">
        <v>259</v>
      </c>
      <c r="F80" s="42"/>
      <c r="G80" s="37">
        <f t="shared" ref="G80:H82" si="3">G81</f>
        <v>0</v>
      </c>
      <c r="H80" s="37">
        <f t="shared" si="3"/>
        <v>0</v>
      </c>
    </row>
    <row r="81" spans="1:8" s="22" customFormat="1" ht="38.25" x14ac:dyDescent="0.2">
      <c r="A81" s="23" t="s">
        <v>331</v>
      </c>
      <c r="B81" s="115">
        <v>590</v>
      </c>
      <c r="C81" s="42" t="s">
        <v>233</v>
      </c>
      <c r="D81" s="42" t="s">
        <v>97</v>
      </c>
      <c r="E81" s="42" t="s">
        <v>258</v>
      </c>
      <c r="F81" s="42"/>
      <c r="G81" s="37">
        <f t="shared" si="3"/>
        <v>0</v>
      </c>
      <c r="H81" s="37">
        <f t="shared" si="3"/>
        <v>0</v>
      </c>
    </row>
    <row r="82" spans="1:8" s="22" customFormat="1" ht="38.25" x14ac:dyDescent="0.2">
      <c r="A82" s="23" t="s">
        <v>348</v>
      </c>
      <c r="B82" s="115">
        <v>590</v>
      </c>
      <c r="C82" s="42" t="s">
        <v>233</v>
      </c>
      <c r="D82" s="42" t="s">
        <v>97</v>
      </c>
      <c r="E82" s="42" t="s">
        <v>257</v>
      </c>
      <c r="F82" s="42"/>
      <c r="G82" s="37">
        <f t="shared" si="3"/>
        <v>0</v>
      </c>
      <c r="H82" s="37">
        <f t="shared" si="3"/>
        <v>0</v>
      </c>
    </row>
    <row r="83" spans="1:8" s="22" customFormat="1" ht="25.5" customHeight="1" x14ac:dyDescent="0.2">
      <c r="A83" s="23" t="s">
        <v>260</v>
      </c>
      <c r="B83" s="115">
        <v>590</v>
      </c>
      <c r="C83" s="42" t="s">
        <v>233</v>
      </c>
      <c r="D83" s="42" t="s">
        <v>97</v>
      </c>
      <c r="E83" s="42" t="s">
        <v>257</v>
      </c>
      <c r="F83" s="42" t="s">
        <v>164</v>
      </c>
      <c r="G83" s="37"/>
      <c r="H83" s="37"/>
    </row>
    <row r="84" spans="1:8" s="87" customFormat="1" ht="63" hidden="1" customHeight="1" x14ac:dyDescent="0.2">
      <c r="A84" s="23" t="s">
        <v>334</v>
      </c>
      <c r="B84" s="115">
        <v>590</v>
      </c>
      <c r="C84" s="42" t="s">
        <v>233</v>
      </c>
      <c r="D84" s="42" t="s">
        <v>97</v>
      </c>
      <c r="E84" s="42" t="s">
        <v>91</v>
      </c>
      <c r="F84" s="42"/>
      <c r="G84" s="37">
        <f>G85</f>
        <v>0</v>
      </c>
      <c r="H84" s="37">
        <f>H85</f>
        <v>0</v>
      </c>
    </row>
    <row r="85" spans="1:8" s="87" customFormat="1" ht="77.25" hidden="1" customHeight="1" x14ac:dyDescent="0.2">
      <c r="A85" s="23" t="s">
        <v>254</v>
      </c>
      <c r="B85" s="115">
        <v>590</v>
      </c>
      <c r="C85" s="42" t="s">
        <v>233</v>
      </c>
      <c r="D85" s="42" t="s">
        <v>97</v>
      </c>
      <c r="E85" s="42" t="s">
        <v>276</v>
      </c>
      <c r="F85" s="42"/>
      <c r="G85" s="37">
        <f>G86</f>
        <v>0</v>
      </c>
      <c r="H85" s="37">
        <f>H86</f>
        <v>0</v>
      </c>
    </row>
    <row r="86" spans="1:8" s="87" customFormat="1" ht="24.75" hidden="1" customHeight="1" x14ac:dyDescent="0.2">
      <c r="A86" s="23" t="s">
        <v>260</v>
      </c>
      <c r="B86" s="115">
        <v>590</v>
      </c>
      <c r="C86" s="42" t="s">
        <v>233</v>
      </c>
      <c r="D86" s="42" t="s">
        <v>97</v>
      </c>
      <c r="E86" s="42" t="s">
        <v>276</v>
      </c>
      <c r="F86" s="42" t="s">
        <v>164</v>
      </c>
      <c r="G86" s="37"/>
      <c r="H86" s="37"/>
    </row>
    <row r="87" spans="1:8" s="22" customFormat="1" ht="12.75" x14ac:dyDescent="0.2">
      <c r="A87" s="23" t="s">
        <v>183</v>
      </c>
      <c r="B87" s="115">
        <v>590</v>
      </c>
      <c r="C87" s="42" t="s">
        <v>233</v>
      </c>
      <c r="D87" s="42" t="s">
        <v>97</v>
      </c>
      <c r="E87" s="42" t="s">
        <v>86</v>
      </c>
      <c r="F87" s="42"/>
      <c r="G87" s="37">
        <f>G88</f>
        <v>0</v>
      </c>
      <c r="H87" s="37">
        <f>H88</f>
        <v>0</v>
      </c>
    </row>
    <row r="88" spans="1:8" s="22" customFormat="1" ht="25.5" x14ac:dyDescent="0.2">
      <c r="A88" s="23" t="s">
        <v>220</v>
      </c>
      <c r="B88" s="115">
        <v>590</v>
      </c>
      <c r="C88" s="42" t="s">
        <v>233</v>
      </c>
      <c r="D88" s="42" t="s">
        <v>97</v>
      </c>
      <c r="E88" s="42" t="s">
        <v>277</v>
      </c>
      <c r="F88" s="42"/>
      <c r="G88" s="37">
        <f>G89</f>
        <v>0</v>
      </c>
      <c r="H88" s="37">
        <f>H89</f>
        <v>0</v>
      </c>
    </row>
    <row r="89" spans="1:8" s="22" customFormat="1" ht="25.5" x14ac:dyDescent="0.2">
      <c r="A89" s="23" t="s">
        <v>260</v>
      </c>
      <c r="B89" s="115">
        <v>590</v>
      </c>
      <c r="C89" s="42" t="s">
        <v>233</v>
      </c>
      <c r="D89" s="42" t="s">
        <v>97</v>
      </c>
      <c r="E89" s="42" t="s">
        <v>277</v>
      </c>
      <c r="F89" s="42" t="s">
        <v>164</v>
      </c>
      <c r="G89" s="37"/>
      <c r="H89" s="37"/>
    </row>
    <row r="90" spans="1:8" s="21" customFormat="1" ht="12.75" x14ac:dyDescent="0.2">
      <c r="A90" s="38" t="s">
        <v>98</v>
      </c>
      <c r="B90" s="114">
        <v>590</v>
      </c>
      <c r="C90" s="40" t="s">
        <v>93</v>
      </c>
      <c r="D90" s="40"/>
      <c r="E90" s="40"/>
      <c r="F90" s="40"/>
      <c r="G90" s="36">
        <f>G95+G100+G108+G91</f>
        <v>0</v>
      </c>
      <c r="H90" s="36">
        <f>H95+H100+H108+H91</f>
        <v>0</v>
      </c>
    </row>
    <row r="91" spans="1:8" s="22" customFormat="1" ht="12.75" hidden="1" x14ac:dyDescent="0.2">
      <c r="A91" s="23" t="s">
        <v>61</v>
      </c>
      <c r="B91" s="115">
        <v>590</v>
      </c>
      <c r="C91" s="42" t="s">
        <v>93</v>
      </c>
      <c r="D91" s="42" t="s">
        <v>102</v>
      </c>
      <c r="E91" s="42"/>
      <c r="F91" s="42"/>
      <c r="G91" s="37">
        <f t="shared" ref="G91:H93" si="4">G92</f>
        <v>0</v>
      </c>
      <c r="H91" s="37">
        <f t="shared" si="4"/>
        <v>0</v>
      </c>
    </row>
    <row r="92" spans="1:8" s="22" customFormat="1" ht="12.75" hidden="1" x14ac:dyDescent="0.2">
      <c r="A92" s="23" t="s">
        <v>183</v>
      </c>
      <c r="B92" s="115">
        <v>590</v>
      </c>
      <c r="C92" s="42" t="s">
        <v>93</v>
      </c>
      <c r="D92" s="42" t="s">
        <v>102</v>
      </c>
      <c r="E92" s="42" t="s">
        <v>86</v>
      </c>
      <c r="F92" s="42"/>
      <c r="G92" s="37">
        <f t="shared" si="4"/>
        <v>0</v>
      </c>
      <c r="H92" s="37">
        <f t="shared" si="4"/>
        <v>0</v>
      </c>
    </row>
    <row r="93" spans="1:8" s="22" customFormat="1" ht="25.5" hidden="1" x14ac:dyDescent="0.2">
      <c r="A93" s="23" t="s">
        <v>370</v>
      </c>
      <c r="B93" s="115">
        <v>590</v>
      </c>
      <c r="C93" s="42" t="s">
        <v>93</v>
      </c>
      <c r="D93" s="42" t="s">
        <v>102</v>
      </c>
      <c r="E93" s="42" t="s">
        <v>62</v>
      </c>
      <c r="F93" s="42"/>
      <c r="G93" s="37">
        <f t="shared" si="4"/>
        <v>0</v>
      </c>
      <c r="H93" s="37">
        <f t="shared" si="4"/>
        <v>0</v>
      </c>
    </row>
    <row r="94" spans="1:8" s="22" customFormat="1" ht="12.75" hidden="1" x14ac:dyDescent="0.2">
      <c r="A94" s="23" t="s">
        <v>250</v>
      </c>
      <c r="B94" s="115">
        <v>590</v>
      </c>
      <c r="C94" s="42" t="s">
        <v>93</v>
      </c>
      <c r="D94" s="42" t="s">
        <v>102</v>
      </c>
      <c r="E94" s="42" t="s">
        <v>62</v>
      </c>
      <c r="F94" s="42" t="s">
        <v>251</v>
      </c>
      <c r="G94" s="37"/>
      <c r="H94" s="37"/>
    </row>
    <row r="95" spans="1:8" s="22" customFormat="1" ht="12.75" x14ac:dyDescent="0.2">
      <c r="A95" s="23" t="s">
        <v>99</v>
      </c>
      <c r="B95" s="115">
        <v>590</v>
      </c>
      <c r="C95" s="42" t="s">
        <v>93</v>
      </c>
      <c r="D95" s="42" t="s">
        <v>100</v>
      </c>
      <c r="E95" s="42"/>
      <c r="F95" s="42"/>
      <c r="G95" s="37">
        <f>G96</f>
        <v>0</v>
      </c>
      <c r="H95" s="37">
        <f>H96</f>
        <v>0</v>
      </c>
    </row>
    <row r="96" spans="1:8" s="22" customFormat="1" ht="42" customHeight="1" x14ac:dyDescent="0.2">
      <c r="A96" s="44" t="s">
        <v>7</v>
      </c>
      <c r="B96" s="115">
        <v>590</v>
      </c>
      <c r="C96" s="42" t="s">
        <v>93</v>
      </c>
      <c r="D96" s="42" t="s">
        <v>100</v>
      </c>
      <c r="E96" s="42" t="s">
        <v>262</v>
      </c>
      <c r="F96" s="42"/>
      <c r="G96" s="37">
        <f>G98</f>
        <v>0</v>
      </c>
      <c r="H96" s="37">
        <f>H98</f>
        <v>0</v>
      </c>
    </row>
    <row r="97" spans="1:8" s="22" customFormat="1" ht="27.75" customHeight="1" x14ac:dyDescent="0.2">
      <c r="A97" s="44" t="s">
        <v>6</v>
      </c>
      <c r="B97" s="115">
        <v>590</v>
      </c>
      <c r="C97" s="42" t="s">
        <v>93</v>
      </c>
      <c r="D97" s="42" t="s">
        <v>100</v>
      </c>
      <c r="E97" s="42" t="s">
        <v>263</v>
      </c>
      <c r="F97" s="42"/>
      <c r="G97" s="37">
        <f>G98</f>
        <v>0</v>
      </c>
      <c r="H97" s="37">
        <f>H98</f>
        <v>0</v>
      </c>
    </row>
    <row r="98" spans="1:8" s="22" customFormat="1" ht="40.5" customHeight="1" x14ac:dyDescent="0.2">
      <c r="A98" s="44" t="s">
        <v>5</v>
      </c>
      <c r="B98" s="115">
        <v>590</v>
      </c>
      <c r="C98" s="42" t="s">
        <v>93</v>
      </c>
      <c r="D98" s="42" t="s">
        <v>100</v>
      </c>
      <c r="E98" s="42" t="s">
        <v>261</v>
      </c>
      <c r="F98" s="42"/>
      <c r="G98" s="37">
        <f>G99</f>
        <v>0</v>
      </c>
      <c r="H98" s="37">
        <f>H99</f>
        <v>0</v>
      </c>
    </row>
    <row r="99" spans="1:8" s="22" customFormat="1" ht="24.75" customHeight="1" x14ac:dyDescent="0.2">
      <c r="A99" s="44" t="s">
        <v>260</v>
      </c>
      <c r="B99" s="115">
        <v>590</v>
      </c>
      <c r="C99" s="42" t="s">
        <v>93</v>
      </c>
      <c r="D99" s="42" t="s">
        <v>100</v>
      </c>
      <c r="E99" s="42" t="s">
        <v>261</v>
      </c>
      <c r="F99" s="42" t="s">
        <v>164</v>
      </c>
      <c r="G99" s="37"/>
      <c r="H99" s="37"/>
    </row>
    <row r="100" spans="1:8" s="22" customFormat="1" ht="12.75" x14ac:dyDescent="0.2">
      <c r="A100" s="23" t="s">
        <v>198</v>
      </c>
      <c r="B100" s="115">
        <v>590</v>
      </c>
      <c r="C100" s="42" t="s">
        <v>93</v>
      </c>
      <c r="D100" s="42" t="s">
        <v>96</v>
      </c>
      <c r="E100" s="42"/>
      <c r="F100" s="42"/>
      <c r="G100" s="37">
        <f>G101+G105</f>
        <v>0</v>
      </c>
      <c r="H100" s="37">
        <f>H101+H105</f>
        <v>0</v>
      </c>
    </row>
    <row r="101" spans="1:8" s="22" customFormat="1" ht="38.25" x14ac:dyDescent="0.2">
      <c r="A101" s="44" t="s">
        <v>7</v>
      </c>
      <c r="B101" s="115">
        <v>590</v>
      </c>
      <c r="C101" s="42" t="s">
        <v>93</v>
      </c>
      <c r="D101" s="42" t="s">
        <v>96</v>
      </c>
      <c r="E101" s="42" t="s">
        <v>262</v>
      </c>
      <c r="F101" s="42"/>
      <c r="G101" s="37">
        <f>G102</f>
        <v>0</v>
      </c>
      <c r="H101" s="37">
        <f>H102</f>
        <v>0</v>
      </c>
    </row>
    <row r="102" spans="1:8" s="22" customFormat="1" ht="25.5" x14ac:dyDescent="0.2">
      <c r="A102" s="23" t="s">
        <v>6</v>
      </c>
      <c r="B102" s="115">
        <v>590</v>
      </c>
      <c r="C102" s="42" t="s">
        <v>93</v>
      </c>
      <c r="D102" s="42" t="s">
        <v>96</v>
      </c>
      <c r="E102" s="42" t="s">
        <v>263</v>
      </c>
      <c r="F102" s="42"/>
      <c r="G102" s="37">
        <f>G104</f>
        <v>0</v>
      </c>
      <c r="H102" s="37">
        <f>H104</f>
        <v>0</v>
      </c>
    </row>
    <row r="103" spans="1:8" s="22" customFormat="1" ht="38.25" x14ac:dyDescent="0.2">
      <c r="A103" s="23" t="s">
        <v>5</v>
      </c>
      <c r="B103" s="115">
        <v>590</v>
      </c>
      <c r="C103" s="42" t="s">
        <v>93</v>
      </c>
      <c r="D103" s="42" t="s">
        <v>96</v>
      </c>
      <c r="E103" s="42" t="s">
        <v>261</v>
      </c>
      <c r="F103" s="42"/>
      <c r="G103" s="37">
        <f>G104</f>
        <v>0</v>
      </c>
      <c r="H103" s="37">
        <f>H104</f>
        <v>0</v>
      </c>
    </row>
    <row r="104" spans="1:8" s="22" customFormat="1" ht="25.5" x14ac:dyDescent="0.2">
      <c r="A104" s="23" t="s">
        <v>260</v>
      </c>
      <c r="B104" s="115">
        <v>590</v>
      </c>
      <c r="C104" s="42" t="s">
        <v>93</v>
      </c>
      <c r="D104" s="42" t="s">
        <v>96</v>
      </c>
      <c r="E104" s="42" t="s">
        <v>261</v>
      </c>
      <c r="F104" s="42" t="s">
        <v>164</v>
      </c>
      <c r="G104" s="37"/>
      <c r="H104" s="37"/>
    </row>
    <row r="105" spans="1:8" s="22" customFormat="1" ht="12.75" x14ac:dyDescent="0.2">
      <c r="A105" s="23" t="s">
        <v>183</v>
      </c>
      <c r="B105" s="115">
        <v>590</v>
      </c>
      <c r="C105" s="42" t="s">
        <v>93</v>
      </c>
      <c r="D105" s="42" t="s">
        <v>96</v>
      </c>
      <c r="E105" s="42" t="s">
        <v>86</v>
      </c>
      <c r="F105" s="42"/>
      <c r="G105" s="37">
        <f>G106</f>
        <v>0</v>
      </c>
      <c r="H105" s="37">
        <f>H106</f>
        <v>0</v>
      </c>
    </row>
    <row r="106" spans="1:8" s="22" customFormat="1" ht="38.25" customHeight="1" x14ac:dyDescent="0.2">
      <c r="A106" s="23" t="s">
        <v>333</v>
      </c>
      <c r="B106" s="115">
        <v>590</v>
      </c>
      <c r="C106" s="42" t="s">
        <v>93</v>
      </c>
      <c r="D106" s="42" t="s">
        <v>96</v>
      </c>
      <c r="E106" s="42" t="s">
        <v>265</v>
      </c>
      <c r="F106" s="42"/>
      <c r="G106" s="37">
        <f>G107</f>
        <v>0</v>
      </c>
      <c r="H106" s="37">
        <f>H107</f>
        <v>0</v>
      </c>
    </row>
    <row r="107" spans="1:8" s="22" customFormat="1" ht="25.5" x14ac:dyDescent="0.2">
      <c r="A107" s="23" t="s">
        <v>260</v>
      </c>
      <c r="B107" s="115">
        <v>590</v>
      </c>
      <c r="C107" s="42" t="s">
        <v>93</v>
      </c>
      <c r="D107" s="42" t="s">
        <v>96</v>
      </c>
      <c r="E107" s="42" t="s">
        <v>265</v>
      </c>
      <c r="F107" s="42" t="s">
        <v>164</v>
      </c>
      <c r="G107" s="37"/>
      <c r="H107" s="37"/>
    </row>
    <row r="108" spans="1:8" ht="12.75" x14ac:dyDescent="0.2">
      <c r="A108" s="44" t="s">
        <v>155</v>
      </c>
      <c r="B108" s="115">
        <v>590</v>
      </c>
      <c r="C108" s="42" t="s">
        <v>93</v>
      </c>
      <c r="D108" s="42" t="s">
        <v>166</v>
      </c>
      <c r="E108" s="42"/>
      <c r="F108" s="42"/>
      <c r="G108" s="37">
        <f t="shared" ref="G108:H111" si="5">G109</f>
        <v>0</v>
      </c>
      <c r="H108" s="37">
        <f t="shared" si="5"/>
        <v>0</v>
      </c>
    </row>
    <row r="109" spans="1:8" ht="12.75" x14ac:dyDescent="0.2">
      <c r="A109" s="44" t="s">
        <v>155</v>
      </c>
      <c r="B109" s="115">
        <v>590</v>
      </c>
      <c r="C109" s="42" t="s">
        <v>93</v>
      </c>
      <c r="D109" s="42" t="s">
        <v>166</v>
      </c>
      <c r="E109" s="42"/>
      <c r="F109" s="42"/>
      <c r="G109" s="37">
        <f t="shared" si="5"/>
        <v>0</v>
      </c>
      <c r="H109" s="37">
        <f t="shared" si="5"/>
        <v>0</v>
      </c>
    </row>
    <row r="110" spans="1:8" ht="52.5" customHeight="1" x14ac:dyDescent="0.2">
      <c r="A110" s="44" t="s">
        <v>30</v>
      </c>
      <c r="B110" s="115">
        <v>590</v>
      </c>
      <c r="C110" s="42" t="s">
        <v>93</v>
      </c>
      <c r="D110" s="42" t="s">
        <v>166</v>
      </c>
      <c r="E110" s="42" t="s">
        <v>29</v>
      </c>
      <c r="F110" s="42"/>
      <c r="G110" s="37">
        <f t="shared" si="5"/>
        <v>0</v>
      </c>
      <c r="H110" s="37">
        <f t="shared" si="5"/>
        <v>0</v>
      </c>
    </row>
    <row r="111" spans="1:8" ht="51" customHeight="1" x14ac:dyDescent="0.2">
      <c r="A111" s="23" t="s">
        <v>32</v>
      </c>
      <c r="B111" s="115">
        <v>590</v>
      </c>
      <c r="C111" s="42" t="s">
        <v>93</v>
      </c>
      <c r="D111" s="42" t="s">
        <v>166</v>
      </c>
      <c r="E111" s="42" t="s">
        <v>31</v>
      </c>
      <c r="F111" s="42"/>
      <c r="G111" s="37">
        <f t="shared" si="5"/>
        <v>0</v>
      </c>
      <c r="H111" s="37">
        <f t="shared" si="5"/>
        <v>0</v>
      </c>
    </row>
    <row r="112" spans="1:8" ht="12.75" x14ac:dyDescent="0.2">
      <c r="A112" s="23" t="s">
        <v>250</v>
      </c>
      <c r="B112" s="115">
        <v>590</v>
      </c>
      <c r="C112" s="42" t="s">
        <v>93</v>
      </c>
      <c r="D112" s="42" t="s">
        <v>166</v>
      </c>
      <c r="E112" s="42" t="s">
        <v>31</v>
      </c>
      <c r="F112" s="42" t="s">
        <v>251</v>
      </c>
      <c r="G112" s="37"/>
      <c r="H112" s="37"/>
    </row>
    <row r="113" spans="1:10" s="21" customFormat="1" ht="12.75" x14ac:dyDescent="0.2">
      <c r="A113" s="38" t="s">
        <v>101</v>
      </c>
      <c r="B113" s="114">
        <v>590</v>
      </c>
      <c r="C113" s="40" t="s">
        <v>102</v>
      </c>
      <c r="D113" s="40"/>
      <c r="E113" s="40"/>
      <c r="F113" s="40"/>
      <c r="G113" s="36">
        <f>G114+G126+G139+G149</f>
        <v>0</v>
      </c>
      <c r="H113" s="36">
        <f>H114+H126+H139+H149</f>
        <v>0</v>
      </c>
    </row>
    <row r="114" spans="1:10" s="21" customFormat="1" ht="12.75" x14ac:dyDescent="0.2">
      <c r="A114" s="23" t="s">
        <v>267</v>
      </c>
      <c r="B114" s="115">
        <v>590</v>
      </c>
      <c r="C114" s="42" t="s">
        <v>102</v>
      </c>
      <c r="D114" s="42" t="s">
        <v>231</v>
      </c>
      <c r="E114" s="42"/>
      <c r="F114" s="42"/>
      <c r="G114" s="37">
        <f>G119+G115</f>
        <v>0</v>
      </c>
      <c r="H114" s="37">
        <f>H119+H115</f>
        <v>0</v>
      </c>
    </row>
    <row r="115" spans="1:10" s="89" customFormat="1" ht="38.25" hidden="1" x14ac:dyDescent="0.2">
      <c r="A115" s="35" t="s">
        <v>264</v>
      </c>
      <c r="B115" s="115">
        <v>590</v>
      </c>
      <c r="C115" s="42" t="s">
        <v>102</v>
      </c>
      <c r="D115" s="42" t="s">
        <v>231</v>
      </c>
      <c r="E115" s="42" t="s">
        <v>262</v>
      </c>
      <c r="F115" s="42"/>
      <c r="G115" s="37">
        <f t="shared" ref="G115:H117" si="6">G116</f>
        <v>0</v>
      </c>
      <c r="H115" s="37">
        <f t="shared" si="6"/>
        <v>0</v>
      </c>
    </row>
    <row r="116" spans="1:10" s="88" customFormat="1" ht="38.25" hidden="1" customHeight="1" x14ac:dyDescent="0.2">
      <c r="A116" s="23" t="s">
        <v>381</v>
      </c>
      <c r="B116" s="115">
        <v>590</v>
      </c>
      <c r="C116" s="42" t="s">
        <v>102</v>
      </c>
      <c r="D116" s="42" t="s">
        <v>231</v>
      </c>
      <c r="E116" s="42" t="s">
        <v>358</v>
      </c>
      <c r="F116" s="42"/>
      <c r="G116" s="37">
        <f t="shared" si="6"/>
        <v>0</v>
      </c>
      <c r="H116" s="37">
        <f t="shared" si="6"/>
        <v>0</v>
      </c>
      <c r="J116" s="90"/>
    </row>
    <row r="117" spans="1:10" s="89" customFormat="1" ht="51" hidden="1" x14ac:dyDescent="0.2">
      <c r="A117" s="23" t="s">
        <v>59</v>
      </c>
      <c r="B117" s="115">
        <v>590</v>
      </c>
      <c r="C117" s="42" t="s">
        <v>102</v>
      </c>
      <c r="D117" s="42" t="s">
        <v>231</v>
      </c>
      <c r="E117" s="42" t="s">
        <v>60</v>
      </c>
      <c r="F117" s="42"/>
      <c r="G117" s="37">
        <f t="shared" si="6"/>
        <v>0</v>
      </c>
      <c r="H117" s="37">
        <f t="shared" si="6"/>
        <v>0</v>
      </c>
    </row>
    <row r="118" spans="1:10" s="89" customFormat="1" ht="25.5" hidden="1" x14ac:dyDescent="0.2">
      <c r="A118" s="23" t="s">
        <v>260</v>
      </c>
      <c r="B118" s="115">
        <v>590</v>
      </c>
      <c r="C118" s="42" t="s">
        <v>102</v>
      </c>
      <c r="D118" s="42" t="s">
        <v>231</v>
      </c>
      <c r="E118" s="42" t="s">
        <v>60</v>
      </c>
      <c r="F118" s="42" t="s">
        <v>164</v>
      </c>
      <c r="G118" s="37"/>
      <c r="H118" s="37"/>
    </row>
    <row r="119" spans="1:10" s="21" customFormat="1" ht="12.75" x14ac:dyDescent="0.2">
      <c r="A119" s="23" t="s">
        <v>183</v>
      </c>
      <c r="B119" s="115">
        <v>590</v>
      </c>
      <c r="C119" s="42" t="s">
        <v>102</v>
      </c>
      <c r="D119" s="42" t="s">
        <v>231</v>
      </c>
      <c r="E119" s="42" t="s">
        <v>86</v>
      </c>
      <c r="F119" s="42"/>
      <c r="G119" s="37">
        <f>G120+G122+G124</f>
        <v>0</v>
      </c>
      <c r="H119" s="37">
        <f>H120+H122+H124</f>
        <v>0</v>
      </c>
    </row>
    <row r="120" spans="1:10" s="88" customFormat="1" ht="12.75" hidden="1" x14ac:dyDescent="0.2">
      <c r="A120" s="23" t="s">
        <v>362</v>
      </c>
      <c r="B120" s="115">
        <v>590</v>
      </c>
      <c r="C120" s="42" t="s">
        <v>102</v>
      </c>
      <c r="D120" s="42" t="s">
        <v>231</v>
      </c>
      <c r="E120" s="42" t="s">
        <v>363</v>
      </c>
      <c r="F120" s="42"/>
      <c r="G120" s="37">
        <f>G121</f>
        <v>0</v>
      </c>
      <c r="H120" s="37">
        <f>H121</f>
        <v>0</v>
      </c>
    </row>
    <row r="121" spans="1:10" s="88" customFormat="1" ht="25.5" hidden="1" x14ac:dyDescent="0.2">
      <c r="A121" s="23" t="s">
        <v>260</v>
      </c>
      <c r="B121" s="115">
        <v>590</v>
      </c>
      <c r="C121" s="42" t="s">
        <v>102</v>
      </c>
      <c r="D121" s="42" t="s">
        <v>231</v>
      </c>
      <c r="E121" s="42" t="s">
        <v>363</v>
      </c>
      <c r="F121" s="42" t="s">
        <v>164</v>
      </c>
      <c r="G121" s="37"/>
      <c r="H121" s="37"/>
    </row>
    <row r="122" spans="1:10" s="88" customFormat="1" ht="12.75" x14ac:dyDescent="0.2">
      <c r="A122" s="23" t="s">
        <v>364</v>
      </c>
      <c r="B122" s="115">
        <v>590</v>
      </c>
      <c r="C122" s="42" t="s">
        <v>102</v>
      </c>
      <c r="D122" s="42" t="s">
        <v>231</v>
      </c>
      <c r="E122" s="42" t="s">
        <v>268</v>
      </c>
      <c r="F122" s="42"/>
      <c r="G122" s="37">
        <f>G123</f>
        <v>0</v>
      </c>
      <c r="H122" s="37">
        <f>H123</f>
        <v>0</v>
      </c>
    </row>
    <row r="123" spans="1:10" s="88" customFormat="1" ht="25.5" x14ac:dyDescent="0.2">
      <c r="A123" s="23" t="s">
        <v>260</v>
      </c>
      <c r="B123" s="115">
        <v>590</v>
      </c>
      <c r="C123" s="42" t="s">
        <v>102</v>
      </c>
      <c r="D123" s="42" t="s">
        <v>231</v>
      </c>
      <c r="E123" s="42" t="s">
        <v>268</v>
      </c>
      <c r="F123" s="42" t="s">
        <v>164</v>
      </c>
      <c r="G123" s="37"/>
      <c r="H123" s="37"/>
    </row>
    <row r="124" spans="1:10" s="88" customFormat="1" ht="12.75" x14ac:dyDescent="0.2">
      <c r="A124" s="23" t="s">
        <v>365</v>
      </c>
      <c r="B124" s="115">
        <v>590</v>
      </c>
      <c r="C124" s="42" t="s">
        <v>102</v>
      </c>
      <c r="D124" s="42" t="s">
        <v>231</v>
      </c>
      <c r="E124" s="42" t="s">
        <v>366</v>
      </c>
      <c r="F124" s="42"/>
      <c r="G124" s="37">
        <f>G125</f>
        <v>0</v>
      </c>
      <c r="H124" s="37">
        <f>H125</f>
        <v>0</v>
      </c>
    </row>
    <row r="125" spans="1:10" s="88" customFormat="1" ht="25.5" x14ac:dyDescent="0.2">
      <c r="A125" s="23" t="s">
        <v>260</v>
      </c>
      <c r="B125" s="115">
        <v>590</v>
      </c>
      <c r="C125" s="42" t="s">
        <v>102</v>
      </c>
      <c r="D125" s="42" t="s">
        <v>231</v>
      </c>
      <c r="E125" s="42" t="s">
        <v>366</v>
      </c>
      <c r="F125" s="42" t="s">
        <v>164</v>
      </c>
      <c r="G125" s="37"/>
      <c r="H125" s="37"/>
    </row>
    <row r="126" spans="1:10" s="21" customFormat="1" ht="12.75" x14ac:dyDescent="0.2">
      <c r="A126" s="23" t="s">
        <v>269</v>
      </c>
      <c r="B126" s="115">
        <v>590</v>
      </c>
      <c r="C126" s="42" t="s">
        <v>102</v>
      </c>
      <c r="D126" s="42" t="s">
        <v>232</v>
      </c>
      <c r="E126" s="42"/>
      <c r="F126" s="42"/>
      <c r="G126" s="37">
        <f>G127</f>
        <v>0</v>
      </c>
      <c r="H126" s="37">
        <f>H127</f>
        <v>0</v>
      </c>
    </row>
    <row r="127" spans="1:10" s="72" customFormat="1" ht="38.25" customHeight="1" x14ac:dyDescent="0.2">
      <c r="A127" s="23" t="s">
        <v>7</v>
      </c>
      <c r="B127" s="115">
        <v>590</v>
      </c>
      <c r="C127" s="42" t="s">
        <v>102</v>
      </c>
      <c r="D127" s="42" t="s">
        <v>232</v>
      </c>
      <c r="E127" s="42" t="s">
        <v>262</v>
      </c>
      <c r="F127" s="42"/>
      <c r="G127" s="37">
        <f>G136+G133+G128</f>
        <v>0</v>
      </c>
      <c r="H127" s="37">
        <f>H136+H133+H128</f>
        <v>0</v>
      </c>
    </row>
    <row r="128" spans="1:10" s="83" customFormat="1" ht="25.5" x14ac:dyDescent="0.2">
      <c r="A128" s="23" t="s">
        <v>65</v>
      </c>
      <c r="B128" s="115">
        <v>590</v>
      </c>
      <c r="C128" s="42" t="s">
        <v>102</v>
      </c>
      <c r="D128" s="42" t="s">
        <v>232</v>
      </c>
      <c r="E128" s="42" t="s">
        <v>64</v>
      </c>
      <c r="F128" s="42"/>
      <c r="G128" s="37">
        <f>G129</f>
        <v>0</v>
      </c>
      <c r="H128" s="37">
        <f>H129</f>
        <v>0</v>
      </c>
    </row>
    <row r="129" spans="1:8" s="83" customFormat="1" ht="38.25" x14ac:dyDescent="0.2">
      <c r="A129" s="23" t="s">
        <v>63</v>
      </c>
      <c r="B129" s="115">
        <v>590</v>
      </c>
      <c r="C129" s="42" t="s">
        <v>102</v>
      </c>
      <c r="D129" s="42" t="s">
        <v>232</v>
      </c>
      <c r="E129" s="42" t="s">
        <v>66</v>
      </c>
      <c r="F129" s="42"/>
      <c r="G129" s="37">
        <f>G132</f>
        <v>0</v>
      </c>
      <c r="H129" s="37">
        <f>H132</f>
        <v>0</v>
      </c>
    </row>
    <row r="130" spans="1:8" s="22" customFormat="1" ht="45" customHeight="1" x14ac:dyDescent="0.2">
      <c r="A130" s="326" t="s">
        <v>224</v>
      </c>
      <c r="B130" s="371" t="s">
        <v>151</v>
      </c>
      <c r="C130" s="369" t="s">
        <v>225</v>
      </c>
      <c r="D130" s="369" t="s">
        <v>226</v>
      </c>
      <c r="E130" s="333" t="s">
        <v>227</v>
      </c>
      <c r="F130" s="333" t="s">
        <v>228</v>
      </c>
      <c r="G130" s="373" t="s">
        <v>235</v>
      </c>
      <c r="H130" s="373"/>
    </row>
    <row r="131" spans="1:8" s="22" customFormat="1" ht="13.5" customHeight="1" x14ac:dyDescent="0.2">
      <c r="A131" s="368"/>
      <c r="B131" s="372"/>
      <c r="C131" s="370"/>
      <c r="D131" s="370"/>
      <c r="E131" s="370"/>
      <c r="F131" s="370"/>
      <c r="G131" s="78" t="s">
        <v>398</v>
      </c>
      <c r="H131" s="78" t="s">
        <v>399</v>
      </c>
    </row>
    <row r="132" spans="1:8" s="72" customFormat="1" ht="28.5" customHeight="1" x14ac:dyDescent="0.2">
      <c r="A132" s="23" t="s">
        <v>260</v>
      </c>
      <c r="B132" s="115">
        <v>590</v>
      </c>
      <c r="C132" s="42" t="s">
        <v>102</v>
      </c>
      <c r="D132" s="42" t="s">
        <v>232</v>
      </c>
      <c r="E132" s="42" t="s">
        <v>66</v>
      </c>
      <c r="F132" s="42" t="s">
        <v>164</v>
      </c>
      <c r="G132" s="37"/>
      <c r="H132" s="37"/>
    </row>
    <row r="133" spans="1:8" s="83" customFormat="1" ht="38.25" hidden="1" x14ac:dyDescent="0.2">
      <c r="A133" s="23" t="s">
        <v>335</v>
      </c>
      <c r="B133" s="115">
        <v>590</v>
      </c>
      <c r="C133" s="42" t="s">
        <v>102</v>
      </c>
      <c r="D133" s="42" t="s">
        <v>232</v>
      </c>
      <c r="E133" s="42" t="s">
        <v>273</v>
      </c>
      <c r="F133" s="42"/>
      <c r="G133" s="37">
        <f>G134</f>
        <v>0</v>
      </c>
      <c r="H133" s="37">
        <f>H134</f>
        <v>0</v>
      </c>
    </row>
    <row r="134" spans="1:8" s="83" customFormat="1" ht="51" hidden="1" x14ac:dyDescent="0.2">
      <c r="A134" s="23" t="s">
        <v>337</v>
      </c>
      <c r="B134" s="115">
        <v>590</v>
      </c>
      <c r="C134" s="42" t="s">
        <v>102</v>
      </c>
      <c r="D134" s="42" t="s">
        <v>232</v>
      </c>
      <c r="E134" s="42" t="s">
        <v>274</v>
      </c>
      <c r="F134" s="42"/>
      <c r="G134" s="37">
        <f>G135</f>
        <v>0</v>
      </c>
      <c r="H134" s="37">
        <f>H135</f>
        <v>0</v>
      </c>
    </row>
    <row r="135" spans="1:8" s="83" customFormat="1" ht="25.5" hidden="1" x14ac:dyDescent="0.2">
      <c r="A135" s="23" t="s">
        <v>340</v>
      </c>
      <c r="B135" s="115">
        <v>590</v>
      </c>
      <c r="C135" s="42" t="s">
        <v>102</v>
      </c>
      <c r="D135" s="42" t="s">
        <v>232</v>
      </c>
      <c r="E135" s="42" t="s">
        <v>274</v>
      </c>
      <c r="F135" s="42" t="s">
        <v>339</v>
      </c>
      <c r="G135" s="37"/>
      <c r="H135" s="37"/>
    </row>
    <row r="136" spans="1:8" s="72" customFormat="1" ht="25.5" x14ac:dyDescent="0.2">
      <c r="A136" s="23" t="s">
        <v>11</v>
      </c>
      <c r="B136" s="115">
        <v>590</v>
      </c>
      <c r="C136" s="42" t="s">
        <v>102</v>
      </c>
      <c r="D136" s="42" t="s">
        <v>232</v>
      </c>
      <c r="E136" s="42" t="s">
        <v>275</v>
      </c>
      <c r="F136" s="42"/>
      <c r="G136" s="37">
        <f>G138</f>
        <v>0</v>
      </c>
      <c r="H136" s="37">
        <f>H138</f>
        <v>0</v>
      </c>
    </row>
    <row r="137" spans="1:8" s="21" customFormat="1" ht="38.25" x14ac:dyDescent="0.2">
      <c r="A137" s="23" t="s">
        <v>10</v>
      </c>
      <c r="B137" s="115">
        <v>590</v>
      </c>
      <c r="C137" s="42" t="s">
        <v>102</v>
      </c>
      <c r="D137" s="42" t="s">
        <v>232</v>
      </c>
      <c r="E137" s="42" t="s">
        <v>336</v>
      </c>
      <c r="F137" s="42"/>
      <c r="G137" s="37">
        <f>G138</f>
        <v>0</v>
      </c>
      <c r="H137" s="37">
        <f>H138</f>
        <v>0</v>
      </c>
    </row>
    <row r="138" spans="1:8" s="21" customFormat="1" ht="25.5" x14ac:dyDescent="0.2">
      <c r="A138" s="23" t="s">
        <v>260</v>
      </c>
      <c r="B138" s="115">
        <v>590</v>
      </c>
      <c r="C138" s="42" t="s">
        <v>102</v>
      </c>
      <c r="D138" s="42" t="s">
        <v>232</v>
      </c>
      <c r="E138" s="42" t="s">
        <v>336</v>
      </c>
      <c r="F138" s="42" t="s">
        <v>164</v>
      </c>
      <c r="G138" s="37"/>
      <c r="H138" s="37"/>
    </row>
    <row r="139" spans="1:8" s="22" customFormat="1" ht="12.75" x14ac:dyDescent="0.2">
      <c r="A139" s="23" t="s">
        <v>119</v>
      </c>
      <c r="B139" s="115">
        <v>590</v>
      </c>
      <c r="C139" s="42" t="s">
        <v>102</v>
      </c>
      <c r="D139" s="42" t="s">
        <v>233</v>
      </c>
      <c r="E139" s="42"/>
      <c r="F139" s="42"/>
      <c r="G139" s="37">
        <f>G140+G144</f>
        <v>0</v>
      </c>
      <c r="H139" s="37">
        <f>H140+H144</f>
        <v>0</v>
      </c>
    </row>
    <row r="140" spans="1:8" s="22" customFormat="1" ht="38.25" x14ac:dyDescent="0.2">
      <c r="A140" s="23" t="s">
        <v>7</v>
      </c>
      <c r="B140" s="115">
        <v>590</v>
      </c>
      <c r="C140" s="42" t="s">
        <v>102</v>
      </c>
      <c r="D140" s="42" t="s">
        <v>233</v>
      </c>
      <c r="E140" s="42" t="s">
        <v>262</v>
      </c>
      <c r="F140" s="42"/>
      <c r="G140" s="37">
        <f t="shared" ref="G140:H142" si="7">G141</f>
        <v>0</v>
      </c>
      <c r="H140" s="37">
        <f t="shared" si="7"/>
        <v>0</v>
      </c>
    </row>
    <row r="141" spans="1:8" s="22" customFormat="1" ht="38.25" x14ac:dyDescent="0.2">
      <c r="A141" s="23" t="s">
        <v>9</v>
      </c>
      <c r="B141" s="115">
        <v>590</v>
      </c>
      <c r="C141" s="42" t="s">
        <v>102</v>
      </c>
      <c r="D141" s="42" t="s">
        <v>233</v>
      </c>
      <c r="E141" s="42" t="s">
        <v>273</v>
      </c>
      <c r="F141" s="42"/>
      <c r="G141" s="37">
        <f t="shared" si="7"/>
        <v>0</v>
      </c>
      <c r="H141" s="37">
        <f t="shared" si="7"/>
        <v>0</v>
      </c>
    </row>
    <row r="142" spans="1:8" s="22" customFormat="1" ht="51" x14ac:dyDescent="0.2">
      <c r="A142" s="23" t="s">
        <v>8</v>
      </c>
      <c r="B142" s="115">
        <v>590</v>
      </c>
      <c r="C142" s="42" t="s">
        <v>102</v>
      </c>
      <c r="D142" s="42" t="s">
        <v>233</v>
      </c>
      <c r="E142" s="42" t="s">
        <v>274</v>
      </c>
      <c r="F142" s="42"/>
      <c r="G142" s="37">
        <f t="shared" si="7"/>
        <v>0</v>
      </c>
      <c r="H142" s="37">
        <f t="shared" si="7"/>
        <v>0</v>
      </c>
    </row>
    <row r="143" spans="1:8" s="22" customFormat="1" ht="25.5" x14ac:dyDescent="0.2">
      <c r="A143" s="23" t="s">
        <v>260</v>
      </c>
      <c r="B143" s="115">
        <v>590</v>
      </c>
      <c r="C143" s="42" t="s">
        <v>102</v>
      </c>
      <c r="D143" s="42" t="s">
        <v>233</v>
      </c>
      <c r="E143" s="42" t="s">
        <v>274</v>
      </c>
      <c r="F143" s="42" t="s">
        <v>164</v>
      </c>
      <c r="G143" s="37"/>
      <c r="H143" s="37"/>
    </row>
    <row r="144" spans="1:8" s="87" customFormat="1" ht="12.75" hidden="1" x14ac:dyDescent="0.2">
      <c r="A144" s="23" t="s">
        <v>183</v>
      </c>
      <c r="B144" s="115">
        <v>590</v>
      </c>
      <c r="C144" s="42" t="s">
        <v>102</v>
      </c>
      <c r="D144" s="42" t="s">
        <v>233</v>
      </c>
      <c r="E144" s="42" t="s">
        <v>86</v>
      </c>
      <c r="F144" s="42"/>
      <c r="G144" s="37">
        <f>G145+G147</f>
        <v>0</v>
      </c>
      <c r="H144" s="37">
        <f>H145+H147</f>
        <v>0</v>
      </c>
    </row>
    <row r="145" spans="1:8" s="22" customFormat="1" ht="38.25" hidden="1" x14ac:dyDescent="0.2">
      <c r="A145" s="23" t="s">
        <v>372</v>
      </c>
      <c r="B145" s="115">
        <v>590</v>
      </c>
      <c r="C145" s="42" t="s">
        <v>102</v>
      </c>
      <c r="D145" s="42" t="s">
        <v>233</v>
      </c>
      <c r="E145" s="42" t="s">
        <v>378</v>
      </c>
      <c r="F145" s="42"/>
      <c r="G145" s="37">
        <f>G146</f>
        <v>0</v>
      </c>
      <c r="H145" s="37">
        <f>H146</f>
        <v>0</v>
      </c>
    </row>
    <row r="146" spans="1:8" s="22" customFormat="1" ht="25.5" hidden="1" x14ac:dyDescent="0.2">
      <c r="A146" s="23" t="s">
        <v>260</v>
      </c>
      <c r="B146" s="115">
        <v>590</v>
      </c>
      <c r="C146" s="42" t="s">
        <v>102</v>
      </c>
      <c r="D146" s="42" t="s">
        <v>233</v>
      </c>
      <c r="E146" s="42" t="s">
        <v>378</v>
      </c>
      <c r="F146" s="42" t="s">
        <v>164</v>
      </c>
      <c r="G146" s="37"/>
      <c r="H146" s="37"/>
    </row>
    <row r="147" spans="1:8" s="22" customFormat="1" ht="38.25" hidden="1" x14ac:dyDescent="0.2">
      <c r="A147" s="23" t="s">
        <v>392</v>
      </c>
      <c r="B147" s="115">
        <v>590</v>
      </c>
      <c r="C147" s="42" t="s">
        <v>102</v>
      </c>
      <c r="D147" s="42" t="s">
        <v>233</v>
      </c>
      <c r="E147" s="42" t="s">
        <v>391</v>
      </c>
      <c r="F147" s="42"/>
      <c r="G147" s="37">
        <f>G148</f>
        <v>0</v>
      </c>
      <c r="H147" s="37">
        <f>H148</f>
        <v>0</v>
      </c>
    </row>
    <row r="148" spans="1:8" s="22" customFormat="1" ht="25.5" hidden="1" x14ac:dyDescent="0.2">
      <c r="A148" s="23" t="s">
        <v>260</v>
      </c>
      <c r="B148" s="115">
        <v>590</v>
      </c>
      <c r="C148" s="42" t="s">
        <v>102</v>
      </c>
      <c r="D148" s="42" t="s">
        <v>233</v>
      </c>
      <c r="E148" s="42" t="s">
        <v>391</v>
      </c>
      <c r="F148" s="42" t="s">
        <v>164</v>
      </c>
      <c r="G148" s="37"/>
      <c r="H148" s="37"/>
    </row>
    <row r="149" spans="1:8" s="87" customFormat="1" ht="13.5" customHeight="1" x14ac:dyDescent="0.2">
      <c r="A149" s="23" t="s">
        <v>368</v>
      </c>
      <c r="B149" s="115">
        <v>590</v>
      </c>
      <c r="C149" s="42" t="s">
        <v>102</v>
      </c>
      <c r="D149" s="42" t="s">
        <v>102</v>
      </c>
      <c r="E149" s="42"/>
      <c r="F149" s="42"/>
      <c r="G149" s="37">
        <f t="shared" ref="G149:H151" si="8">G150</f>
        <v>0</v>
      </c>
      <c r="H149" s="37">
        <f t="shared" si="8"/>
        <v>0</v>
      </c>
    </row>
    <row r="150" spans="1:8" s="87" customFormat="1" ht="12.75" x14ac:dyDescent="0.2">
      <c r="A150" s="23" t="s">
        <v>183</v>
      </c>
      <c r="B150" s="115">
        <v>590</v>
      </c>
      <c r="C150" s="42" t="s">
        <v>102</v>
      </c>
      <c r="D150" s="42" t="s">
        <v>102</v>
      </c>
      <c r="E150" s="42" t="s">
        <v>86</v>
      </c>
      <c r="F150" s="42"/>
      <c r="G150" s="37">
        <f t="shared" si="8"/>
        <v>0</v>
      </c>
      <c r="H150" s="37">
        <f t="shared" si="8"/>
        <v>0</v>
      </c>
    </row>
    <row r="151" spans="1:8" s="87" customFormat="1" ht="25.5" x14ac:dyDescent="0.2">
      <c r="A151" s="23" t="s">
        <v>367</v>
      </c>
      <c r="B151" s="115">
        <v>590</v>
      </c>
      <c r="C151" s="42" t="s">
        <v>102</v>
      </c>
      <c r="D151" s="42" t="s">
        <v>102</v>
      </c>
      <c r="E151" s="42" t="s">
        <v>382</v>
      </c>
      <c r="F151" s="42"/>
      <c r="G151" s="37">
        <f t="shared" si="8"/>
        <v>0</v>
      </c>
      <c r="H151" s="37">
        <f t="shared" si="8"/>
        <v>0</v>
      </c>
    </row>
    <row r="152" spans="1:8" s="87" customFormat="1" ht="12.75" x14ac:dyDescent="0.2">
      <c r="A152" s="23" t="s">
        <v>250</v>
      </c>
      <c r="B152" s="115">
        <v>590</v>
      </c>
      <c r="C152" s="42" t="s">
        <v>102</v>
      </c>
      <c r="D152" s="42" t="s">
        <v>102</v>
      </c>
      <c r="E152" s="42" t="s">
        <v>382</v>
      </c>
      <c r="F152" s="42" t="s">
        <v>251</v>
      </c>
      <c r="G152" s="37"/>
      <c r="H152" s="37"/>
    </row>
    <row r="153" spans="1:8" s="21" customFormat="1" ht="12.75" x14ac:dyDescent="0.2">
      <c r="A153" s="45" t="s">
        <v>152</v>
      </c>
      <c r="B153" s="114">
        <v>590</v>
      </c>
      <c r="C153" s="40" t="s">
        <v>103</v>
      </c>
      <c r="D153" s="40"/>
      <c r="E153" s="40"/>
      <c r="F153" s="40"/>
      <c r="G153" s="36">
        <f t="shared" ref="G153:H156" si="9">G154</f>
        <v>0</v>
      </c>
      <c r="H153" s="36">
        <f t="shared" si="9"/>
        <v>0</v>
      </c>
    </row>
    <row r="154" spans="1:8" s="25" customFormat="1" ht="12.75" x14ac:dyDescent="0.2">
      <c r="A154" s="46" t="s">
        <v>347</v>
      </c>
      <c r="B154" s="115">
        <v>590</v>
      </c>
      <c r="C154" s="42" t="s">
        <v>103</v>
      </c>
      <c r="D154" s="42" t="s">
        <v>103</v>
      </c>
      <c r="E154" s="42"/>
      <c r="F154" s="42"/>
      <c r="G154" s="37">
        <f t="shared" si="9"/>
        <v>0</v>
      </c>
      <c r="H154" s="37">
        <f t="shared" si="9"/>
        <v>0</v>
      </c>
    </row>
    <row r="155" spans="1:8" s="22" customFormat="1" ht="12.75" customHeight="1" x14ac:dyDescent="0.2">
      <c r="A155" s="23" t="s">
        <v>183</v>
      </c>
      <c r="B155" s="115">
        <v>590</v>
      </c>
      <c r="C155" s="42" t="s">
        <v>103</v>
      </c>
      <c r="D155" s="42" t="s">
        <v>103</v>
      </c>
      <c r="E155" s="42" t="s">
        <v>86</v>
      </c>
      <c r="F155" s="42"/>
      <c r="G155" s="37">
        <f t="shared" si="9"/>
        <v>0</v>
      </c>
      <c r="H155" s="37">
        <f t="shared" si="9"/>
        <v>0</v>
      </c>
    </row>
    <row r="156" spans="1:8" s="22" customFormat="1" ht="12.75" x14ac:dyDescent="0.2">
      <c r="A156" s="46" t="s">
        <v>193</v>
      </c>
      <c r="B156" s="115">
        <v>590</v>
      </c>
      <c r="C156" s="42" t="s">
        <v>103</v>
      </c>
      <c r="D156" s="42" t="s">
        <v>103</v>
      </c>
      <c r="E156" s="42" t="s">
        <v>266</v>
      </c>
      <c r="F156" s="42"/>
      <c r="G156" s="37">
        <f t="shared" si="9"/>
        <v>0</v>
      </c>
      <c r="H156" s="37">
        <f t="shared" si="9"/>
        <v>0</v>
      </c>
    </row>
    <row r="157" spans="1:8" s="22" customFormat="1" ht="25.5" x14ac:dyDescent="0.2">
      <c r="A157" s="23" t="s">
        <v>260</v>
      </c>
      <c r="B157" s="115">
        <v>590</v>
      </c>
      <c r="C157" s="42" t="s">
        <v>103</v>
      </c>
      <c r="D157" s="42" t="s">
        <v>103</v>
      </c>
      <c r="E157" s="42" t="s">
        <v>266</v>
      </c>
      <c r="F157" s="42" t="s">
        <v>164</v>
      </c>
      <c r="G157" s="37"/>
      <c r="H157" s="37"/>
    </row>
    <row r="158" spans="1:8" s="21" customFormat="1" ht="12.75" x14ac:dyDescent="0.2">
      <c r="A158" s="38" t="s">
        <v>104</v>
      </c>
      <c r="B158" s="114">
        <v>590</v>
      </c>
      <c r="C158" s="40" t="s">
        <v>97</v>
      </c>
      <c r="D158" s="40"/>
      <c r="E158" s="40"/>
      <c r="F158" s="40"/>
      <c r="G158" s="36">
        <f>G159+G167+G172</f>
        <v>0</v>
      </c>
      <c r="H158" s="36">
        <f>H159+H167+H172</f>
        <v>0</v>
      </c>
    </row>
    <row r="159" spans="1:8" s="22" customFormat="1" ht="12" customHeight="1" x14ac:dyDescent="0.2">
      <c r="A159" s="23" t="s">
        <v>105</v>
      </c>
      <c r="B159" s="115">
        <v>590</v>
      </c>
      <c r="C159" s="42" t="s">
        <v>97</v>
      </c>
      <c r="D159" s="42" t="s">
        <v>231</v>
      </c>
      <c r="E159" s="42"/>
      <c r="F159" s="42"/>
      <c r="G159" s="37">
        <f>G160+G164</f>
        <v>0</v>
      </c>
      <c r="H159" s="37">
        <f>H160+H164</f>
        <v>0</v>
      </c>
    </row>
    <row r="160" spans="1:8" s="22" customFormat="1" ht="37.5" customHeight="1" x14ac:dyDescent="0.2">
      <c r="A160" s="23" t="s">
        <v>2</v>
      </c>
      <c r="B160" s="115">
        <v>590</v>
      </c>
      <c r="C160" s="42" t="s">
        <v>97</v>
      </c>
      <c r="D160" s="42" t="s">
        <v>231</v>
      </c>
      <c r="E160" s="42" t="s">
        <v>259</v>
      </c>
      <c r="F160" s="42"/>
      <c r="G160" s="37">
        <f t="shared" ref="G160:H162" si="10">G161</f>
        <v>0</v>
      </c>
      <c r="H160" s="37">
        <f t="shared" si="10"/>
        <v>0</v>
      </c>
    </row>
    <row r="161" spans="1:8" s="22" customFormat="1" ht="38.25" customHeight="1" x14ac:dyDescent="0.2">
      <c r="A161" s="23" t="s">
        <v>331</v>
      </c>
      <c r="B161" s="115">
        <v>590</v>
      </c>
      <c r="C161" s="42" t="s">
        <v>97</v>
      </c>
      <c r="D161" s="42" t="s">
        <v>231</v>
      </c>
      <c r="E161" s="42" t="s">
        <v>258</v>
      </c>
      <c r="F161" s="42"/>
      <c r="G161" s="37">
        <f t="shared" si="10"/>
        <v>0</v>
      </c>
      <c r="H161" s="37">
        <f t="shared" si="10"/>
        <v>0</v>
      </c>
    </row>
    <row r="162" spans="1:8" s="22" customFormat="1" ht="38.25" customHeight="1" x14ac:dyDescent="0.2">
      <c r="A162" s="23" t="s">
        <v>332</v>
      </c>
      <c r="B162" s="115">
        <v>590</v>
      </c>
      <c r="C162" s="42" t="s">
        <v>97</v>
      </c>
      <c r="D162" s="42" t="s">
        <v>231</v>
      </c>
      <c r="E162" s="42" t="s">
        <v>257</v>
      </c>
      <c r="F162" s="42"/>
      <c r="G162" s="37">
        <f t="shared" si="10"/>
        <v>0</v>
      </c>
      <c r="H162" s="37">
        <f t="shared" si="10"/>
        <v>0</v>
      </c>
    </row>
    <row r="163" spans="1:8" s="22" customFormat="1" ht="12" customHeight="1" x14ac:dyDescent="0.2">
      <c r="A163" s="23" t="s">
        <v>252</v>
      </c>
      <c r="B163" s="115">
        <v>590</v>
      </c>
      <c r="C163" s="42" t="s">
        <v>97</v>
      </c>
      <c r="D163" s="42" t="s">
        <v>231</v>
      </c>
      <c r="E163" s="42" t="s">
        <v>257</v>
      </c>
      <c r="F163" s="42" t="s">
        <v>167</v>
      </c>
      <c r="G163" s="37"/>
      <c r="H163" s="37"/>
    </row>
    <row r="164" spans="1:8" s="22" customFormat="1" ht="12" hidden="1" customHeight="1" x14ac:dyDescent="0.2">
      <c r="A164" s="23" t="s">
        <v>183</v>
      </c>
      <c r="B164" s="115">
        <v>590</v>
      </c>
      <c r="C164" s="42" t="s">
        <v>97</v>
      </c>
      <c r="D164" s="42" t="s">
        <v>231</v>
      </c>
      <c r="E164" s="42" t="s">
        <v>86</v>
      </c>
      <c r="F164" s="42"/>
      <c r="G164" s="37">
        <f>G165</f>
        <v>0</v>
      </c>
      <c r="H164" s="37">
        <f>H165</f>
        <v>0</v>
      </c>
    </row>
    <row r="165" spans="1:8" s="22" customFormat="1" ht="38.25" hidden="1" customHeight="1" x14ac:dyDescent="0.2">
      <c r="A165" s="23" t="s">
        <v>356</v>
      </c>
      <c r="B165" s="115">
        <v>590</v>
      </c>
      <c r="C165" s="42" t="s">
        <v>97</v>
      </c>
      <c r="D165" s="42" t="s">
        <v>231</v>
      </c>
      <c r="E165" s="42" t="s">
        <v>357</v>
      </c>
      <c r="F165" s="42"/>
      <c r="G165" s="37">
        <f>G166</f>
        <v>0</v>
      </c>
      <c r="H165" s="37">
        <f>H166</f>
        <v>0</v>
      </c>
    </row>
    <row r="166" spans="1:8" s="22" customFormat="1" ht="12" hidden="1" customHeight="1" x14ac:dyDescent="0.2">
      <c r="A166" s="23" t="s">
        <v>252</v>
      </c>
      <c r="B166" s="115">
        <v>590</v>
      </c>
      <c r="C166" s="42" t="s">
        <v>97</v>
      </c>
      <c r="D166" s="42" t="s">
        <v>231</v>
      </c>
      <c r="E166" s="42" t="s">
        <v>357</v>
      </c>
      <c r="F166" s="42" t="s">
        <v>167</v>
      </c>
      <c r="G166" s="37"/>
      <c r="H166" s="37"/>
    </row>
    <row r="167" spans="1:8" s="87" customFormat="1" ht="12" customHeight="1" x14ac:dyDescent="0.2">
      <c r="A167" s="23" t="s">
        <v>154</v>
      </c>
      <c r="B167" s="115">
        <v>590</v>
      </c>
      <c r="C167" s="42" t="s">
        <v>97</v>
      </c>
      <c r="D167" s="42" t="s">
        <v>233</v>
      </c>
      <c r="E167" s="42"/>
      <c r="F167" s="42"/>
      <c r="G167" s="37">
        <f>G168</f>
        <v>0</v>
      </c>
      <c r="H167" s="37">
        <f>H168</f>
        <v>0</v>
      </c>
    </row>
    <row r="168" spans="1:8" s="87" customFormat="1" ht="12.75" x14ac:dyDescent="0.2">
      <c r="A168" s="23" t="s">
        <v>214</v>
      </c>
      <c r="B168" s="115">
        <v>590</v>
      </c>
      <c r="C168" s="42" t="s">
        <v>97</v>
      </c>
      <c r="D168" s="42" t="s">
        <v>233</v>
      </c>
      <c r="E168" s="42" t="s">
        <v>84</v>
      </c>
      <c r="F168" s="42"/>
      <c r="G168" s="37">
        <f>G169</f>
        <v>0</v>
      </c>
      <c r="H168" s="37">
        <f>H169</f>
        <v>0</v>
      </c>
    </row>
    <row r="169" spans="1:8" s="87" customFormat="1" ht="63.75" x14ac:dyDescent="0.2">
      <c r="A169" s="23" t="s">
        <v>249</v>
      </c>
      <c r="B169" s="115">
        <v>590</v>
      </c>
      <c r="C169" s="42" t="s">
        <v>97</v>
      </c>
      <c r="D169" s="42" t="s">
        <v>233</v>
      </c>
      <c r="E169" s="42" t="s">
        <v>92</v>
      </c>
      <c r="F169" s="42"/>
      <c r="G169" s="37">
        <f>G170+G171</f>
        <v>0</v>
      </c>
      <c r="H169" s="37">
        <f>H170+H171</f>
        <v>0</v>
      </c>
    </row>
    <row r="170" spans="1:8" s="87" customFormat="1" ht="12.75" x14ac:dyDescent="0.2">
      <c r="A170" s="23" t="s">
        <v>252</v>
      </c>
      <c r="B170" s="115">
        <v>590</v>
      </c>
      <c r="C170" s="42" t="s">
        <v>97</v>
      </c>
      <c r="D170" s="42" t="s">
        <v>233</v>
      </c>
      <c r="E170" s="42" t="s">
        <v>92</v>
      </c>
      <c r="F170" s="42" t="s">
        <v>167</v>
      </c>
      <c r="G170" s="37"/>
      <c r="H170" s="37"/>
    </row>
    <row r="171" spans="1:8" s="87" customFormat="1" ht="25.5" x14ac:dyDescent="0.2">
      <c r="A171" s="23" t="s">
        <v>260</v>
      </c>
      <c r="B171" s="115">
        <v>590</v>
      </c>
      <c r="C171" s="42" t="s">
        <v>97</v>
      </c>
      <c r="D171" s="42" t="s">
        <v>233</v>
      </c>
      <c r="E171" s="42" t="s">
        <v>92</v>
      </c>
      <c r="F171" s="42" t="s">
        <v>164</v>
      </c>
      <c r="G171" s="37"/>
      <c r="H171" s="37"/>
    </row>
    <row r="172" spans="1:8" s="87" customFormat="1" ht="12.75" x14ac:dyDescent="0.2">
      <c r="A172" s="23" t="s">
        <v>371</v>
      </c>
      <c r="B172" s="115">
        <v>590</v>
      </c>
      <c r="C172" s="42" t="s">
        <v>97</v>
      </c>
      <c r="D172" s="42" t="s">
        <v>113</v>
      </c>
      <c r="E172" s="42"/>
      <c r="F172" s="42"/>
      <c r="G172" s="37">
        <f>G173</f>
        <v>0</v>
      </c>
      <c r="H172" s="37">
        <f>H173</f>
        <v>0</v>
      </c>
    </row>
    <row r="173" spans="1:8" s="87" customFormat="1" ht="12.75" x14ac:dyDescent="0.2">
      <c r="A173" s="23" t="s">
        <v>183</v>
      </c>
      <c r="B173" s="115">
        <v>590</v>
      </c>
      <c r="C173" s="42" t="s">
        <v>97</v>
      </c>
      <c r="D173" s="42" t="s">
        <v>113</v>
      </c>
      <c r="E173" s="42" t="s">
        <v>86</v>
      </c>
      <c r="F173" s="42"/>
      <c r="G173" s="37">
        <f>G174+G176</f>
        <v>0</v>
      </c>
      <c r="H173" s="37">
        <f>H174+H176</f>
        <v>0</v>
      </c>
    </row>
    <row r="174" spans="1:8" s="87" customFormat="1" ht="63.75" x14ac:dyDescent="0.2">
      <c r="A174" s="23" t="s">
        <v>360</v>
      </c>
      <c r="B174" s="115">
        <v>590</v>
      </c>
      <c r="C174" s="42" t="s">
        <v>97</v>
      </c>
      <c r="D174" s="42" t="s">
        <v>113</v>
      </c>
      <c r="E174" s="42" t="s">
        <v>338</v>
      </c>
      <c r="F174" s="42"/>
      <c r="G174" s="37">
        <f>G175</f>
        <v>0</v>
      </c>
      <c r="H174" s="37">
        <f>H175</f>
        <v>0</v>
      </c>
    </row>
    <row r="175" spans="1:8" s="87" customFormat="1" ht="25.5" x14ac:dyDescent="0.2">
      <c r="A175" s="23" t="s">
        <v>260</v>
      </c>
      <c r="B175" s="115">
        <v>590</v>
      </c>
      <c r="C175" s="42" t="s">
        <v>97</v>
      </c>
      <c r="D175" s="42" t="s">
        <v>113</v>
      </c>
      <c r="E175" s="42" t="s">
        <v>338</v>
      </c>
      <c r="F175" s="42" t="s">
        <v>164</v>
      </c>
      <c r="G175" s="37"/>
      <c r="H175" s="37"/>
    </row>
    <row r="176" spans="1:8" s="87" customFormat="1" ht="63.75" x14ac:dyDescent="0.2">
      <c r="A176" s="23" t="s">
        <v>360</v>
      </c>
      <c r="B176" s="115">
        <v>590</v>
      </c>
      <c r="C176" s="42" t="s">
        <v>97</v>
      </c>
      <c r="D176" s="42" t="s">
        <v>113</v>
      </c>
      <c r="E176" s="42" t="s">
        <v>361</v>
      </c>
      <c r="F176" s="42"/>
      <c r="G176" s="37">
        <f>G177</f>
        <v>0</v>
      </c>
      <c r="H176" s="37">
        <f>H177</f>
        <v>0</v>
      </c>
    </row>
    <row r="177" spans="1:8" s="87" customFormat="1" ht="25.5" x14ac:dyDescent="0.2">
      <c r="A177" s="23" t="s">
        <v>260</v>
      </c>
      <c r="B177" s="115">
        <v>590</v>
      </c>
      <c r="C177" s="42" t="s">
        <v>97</v>
      </c>
      <c r="D177" s="42" t="s">
        <v>113</v>
      </c>
      <c r="E177" s="42" t="s">
        <v>361</v>
      </c>
      <c r="F177" s="42" t="s">
        <v>164</v>
      </c>
      <c r="G177" s="37"/>
      <c r="H177" s="37"/>
    </row>
    <row r="178" spans="1:8" s="22" customFormat="1" ht="12.75" x14ac:dyDescent="0.2">
      <c r="A178" s="38" t="s">
        <v>153</v>
      </c>
      <c r="B178" s="114">
        <v>590</v>
      </c>
      <c r="C178" s="40" t="s">
        <v>106</v>
      </c>
      <c r="D178" s="40"/>
      <c r="E178" s="40"/>
      <c r="F178" s="40"/>
      <c r="G178" s="36">
        <f t="shared" ref="G178:H181" si="11">G179</f>
        <v>0</v>
      </c>
      <c r="H178" s="36">
        <f t="shared" si="11"/>
        <v>0</v>
      </c>
    </row>
    <row r="179" spans="1:8" s="22" customFormat="1" ht="12.75" x14ac:dyDescent="0.2">
      <c r="A179" s="23" t="s">
        <v>197</v>
      </c>
      <c r="B179" s="115">
        <v>590</v>
      </c>
      <c r="C179" s="42" t="s">
        <v>106</v>
      </c>
      <c r="D179" s="42" t="s">
        <v>231</v>
      </c>
      <c r="E179" s="42"/>
      <c r="F179" s="42"/>
      <c r="G179" s="37">
        <f t="shared" si="11"/>
        <v>0</v>
      </c>
      <c r="H179" s="37">
        <f t="shared" si="11"/>
        <v>0</v>
      </c>
    </row>
    <row r="180" spans="1:8" s="22" customFormat="1" ht="12.75" x14ac:dyDescent="0.2">
      <c r="A180" s="23" t="s">
        <v>183</v>
      </c>
      <c r="B180" s="115">
        <v>590</v>
      </c>
      <c r="C180" s="42" t="s">
        <v>106</v>
      </c>
      <c r="D180" s="42" t="s">
        <v>231</v>
      </c>
      <c r="E180" s="42" t="s">
        <v>86</v>
      </c>
      <c r="F180" s="42"/>
      <c r="G180" s="37">
        <f t="shared" si="11"/>
        <v>0</v>
      </c>
      <c r="H180" s="37">
        <f t="shared" si="11"/>
        <v>0</v>
      </c>
    </row>
    <row r="181" spans="1:8" s="22" customFormat="1" ht="12.75" x14ac:dyDescent="0.2">
      <c r="A181" s="23" t="s">
        <v>221</v>
      </c>
      <c r="B181" s="115">
        <v>590</v>
      </c>
      <c r="C181" s="42" t="s">
        <v>106</v>
      </c>
      <c r="D181" s="42" t="s">
        <v>231</v>
      </c>
      <c r="E181" s="42" t="s">
        <v>317</v>
      </c>
      <c r="F181" s="42"/>
      <c r="G181" s="37">
        <f t="shared" si="11"/>
        <v>0</v>
      </c>
      <c r="H181" s="37">
        <f t="shared" si="11"/>
        <v>0</v>
      </c>
    </row>
    <row r="182" spans="1:8" s="22" customFormat="1" ht="25.5" x14ac:dyDescent="0.2">
      <c r="A182" s="23" t="s">
        <v>260</v>
      </c>
      <c r="B182" s="115">
        <v>590</v>
      </c>
      <c r="C182" s="42" t="s">
        <v>106</v>
      </c>
      <c r="D182" s="42" t="s">
        <v>231</v>
      </c>
      <c r="E182" s="42" t="s">
        <v>317</v>
      </c>
      <c r="F182" s="42" t="s">
        <v>164</v>
      </c>
      <c r="G182" s="37"/>
      <c r="H182" s="37"/>
    </row>
    <row r="183" spans="1:8" s="10" customFormat="1" ht="12.75" customHeight="1" x14ac:dyDescent="0.2">
      <c r="A183" s="107"/>
      <c r="B183" s="107"/>
      <c r="C183" s="108"/>
      <c r="D183" s="108"/>
      <c r="E183" s="374"/>
      <c r="F183" s="374"/>
      <c r="G183" s="374"/>
      <c r="H183" s="109"/>
    </row>
    <row r="184" spans="1:8" s="10" customFormat="1" ht="12.75" x14ac:dyDescent="0.2">
      <c r="A184" s="107"/>
      <c r="B184" s="107"/>
      <c r="C184" s="108"/>
      <c r="D184" s="108"/>
      <c r="E184" s="367"/>
      <c r="F184" s="367"/>
      <c r="G184" s="367"/>
      <c r="H184" s="70"/>
    </row>
    <row r="185" spans="1:8" s="10" customFormat="1" ht="12.75" x14ac:dyDescent="0.2">
      <c r="A185" s="107"/>
      <c r="B185" s="107"/>
      <c r="C185" s="108"/>
      <c r="D185" s="108"/>
      <c r="E185" s="108"/>
      <c r="F185" s="108"/>
      <c r="G185" s="110"/>
      <c r="H185" s="110"/>
    </row>
  </sheetData>
  <mergeCells count="34">
    <mergeCell ref="F1:H1"/>
    <mergeCell ref="A42:A43"/>
    <mergeCell ref="B42:B43"/>
    <mergeCell ref="C42:C43"/>
    <mergeCell ref="D42:D43"/>
    <mergeCell ref="E42:E43"/>
    <mergeCell ref="A2:H2"/>
    <mergeCell ref="A3:H3"/>
    <mergeCell ref="A5:H5"/>
    <mergeCell ref="F7:F8"/>
    <mergeCell ref="F76:F77"/>
    <mergeCell ref="F130:F131"/>
    <mergeCell ref="G130:H130"/>
    <mergeCell ref="A130:A131"/>
    <mergeCell ref="B130:B131"/>
    <mergeCell ref="C130:C131"/>
    <mergeCell ref="D76:D77"/>
    <mergeCell ref="E76:E77"/>
    <mergeCell ref="E184:G184"/>
    <mergeCell ref="A7:A8"/>
    <mergeCell ref="B7:B8"/>
    <mergeCell ref="C7:C8"/>
    <mergeCell ref="A76:A77"/>
    <mergeCell ref="B76:B77"/>
    <mergeCell ref="D130:D131"/>
    <mergeCell ref="E130:E131"/>
    <mergeCell ref="D7:D8"/>
    <mergeCell ref="E7:E8"/>
    <mergeCell ref="G7:H7"/>
    <mergeCell ref="F42:F43"/>
    <mergeCell ref="G42:H42"/>
    <mergeCell ref="C76:C77"/>
    <mergeCell ref="E183:G183"/>
    <mergeCell ref="G76:H76"/>
  </mergeCells>
  <phoneticPr fontId="2" type="noConversion"/>
  <pageMargins left="0.75" right="0.54" top="0.22" bottom="0.2" header="0.17" footer="0.16"/>
  <pageSetup paperSize="9" scale="79" orientation="portrait" r:id="rId1"/>
  <headerFooter alignWithMargins="0"/>
  <rowBreaks count="1" manualBreakCount="1">
    <brk id="75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3:EI44"/>
  <sheetViews>
    <sheetView tabSelected="1" view="pageBreakPreview" zoomScale="120" zoomScaleNormal="100" zoomScaleSheetLayoutView="120" workbookViewId="0">
      <selection activeCell="A7" sqref="A7:DM7"/>
    </sheetView>
  </sheetViews>
  <sheetFormatPr defaultColWidth="0.85546875" defaultRowHeight="11.25" x14ac:dyDescent="0.2"/>
  <cols>
    <col min="1" max="23" width="1.7109375" style="16" customWidth="1"/>
    <col min="24" max="24" width="2.42578125" style="16" customWidth="1"/>
    <col min="25" max="26" width="1.7109375" style="16" customWidth="1"/>
    <col min="27" max="35" width="1.140625" style="16" customWidth="1"/>
    <col min="36" max="36" width="5.42578125" style="16" customWidth="1"/>
    <col min="37" max="50" width="1.140625" style="16" customWidth="1"/>
    <col min="51" max="64" width="1.140625" style="16" hidden="1" customWidth="1"/>
    <col min="65" max="71" width="1.140625" style="16" customWidth="1"/>
    <col min="72" max="72" width="0.140625" style="16" customWidth="1"/>
    <col min="73" max="77" width="1.140625" style="16" customWidth="1"/>
    <col min="78" max="78" width="0.5703125" style="16" customWidth="1"/>
    <col min="79" max="83" width="1.140625" style="17" hidden="1" customWidth="1"/>
    <col min="84" max="89" width="1.140625" style="17" customWidth="1"/>
    <col min="90" max="96" width="1.140625" style="16" customWidth="1"/>
    <col min="97" max="97" width="0.42578125" style="16" customWidth="1"/>
    <col min="98" max="99" width="1.140625" style="16" hidden="1" customWidth="1"/>
    <col min="100" max="100" width="1.42578125" style="16" customWidth="1"/>
    <col min="101" max="106" width="1.140625" style="17" customWidth="1"/>
    <col min="107" max="113" width="1.140625" style="301" customWidth="1"/>
    <col min="114" max="114" width="0.42578125" style="301" customWidth="1"/>
    <col min="115" max="116" width="1.140625" style="301" hidden="1" customWidth="1"/>
    <col min="117" max="117" width="1.42578125" style="301" customWidth="1"/>
    <col min="118" max="16384" width="0.85546875" style="16"/>
  </cols>
  <sheetData>
    <row r="3" spans="1:139" ht="10.5" customHeight="1" x14ac:dyDescent="0.2"/>
    <row r="4" spans="1:139" s="18" customFormat="1" ht="14.45" customHeight="1" x14ac:dyDescent="0.2">
      <c r="A4" s="379"/>
      <c r="B4" s="380"/>
      <c r="C4" s="381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0"/>
      <c r="AG4" s="380"/>
      <c r="AH4" s="380"/>
      <c r="AI4" s="380"/>
      <c r="AJ4" s="380"/>
      <c r="AK4" s="380"/>
      <c r="AL4" s="380"/>
      <c r="AM4" s="380"/>
      <c r="AN4" s="380"/>
      <c r="AO4" s="380"/>
      <c r="AP4" s="380"/>
      <c r="AQ4" s="380"/>
      <c r="AR4" s="380"/>
      <c r="AS4" s="380"/>
      <c r="AT4" s="380"/>
      <c r="AU4" s="380"/>
      <c r="AV4" s="380"/>
      <c r="AW4" s="380"/>
      <c r="AX4" s="380"/>
      <c r="AY4" s="380"/>
      <c r="AZ4" s="380"/>
      <c r="BA4" s="380"/>
      <c r="BB4" s="380"/>
      <c r="BC4" s="380"/>
      <c r="BD4" s="380"/>
      <c r="BE4" s="380"/>
      <c r="BF4" s="380"/>
      <c r="BG4" s="380"/>
      <c r="BH4" s="380"/>
      <c r="BI4" s="380"/>
      <c r="BJ4" s="380"/>
      <c r="BK4" s="380"/>
      <c r="BL4" s="380"/>
      <c r="BM4" s="380"/>
      <c r="BN4" s="380"/>
      <c r="BO4" s="380"/>
      <c r="BP4" s="380"/>
      <c r="BQ4" s="380"/>
      <c r="BR4" s="380"/>
      <c r="BS4" s="380"/>
      <c r="BT4" s="380"/>
      <c r="BU4" s="380"/>
      <c r="BV4" s="380"/>
      <c r="BW4" s="380"/>
      <c r="BX4" s="380"/>
      <c r="BY4" s="380"/>
      <c r="BZ4" s="380"/>
      <c r="CA4" s="380"/>
      <c r="CB4" s="380"/>
      <c r="CC4" s="380"/>
      <c r="CD4" s="380"/>
      <c r="CE4" s="380"/>
      <c r="CF4" s="380"/>
      <c r="CG4" s="380"/>
      <c r="CH4" s="380"/>
      <c r="CI4" s="380"/>
      <c r="CJ4" s="380"/>
      <c r="CK4" s="380"/>
      <c r="CL4" s="380"/>
      <c r="CM4" s="380"/>
      <c r="CN4" s="380"/>
      <c r="CO4" s="380"/>
      <c r="CP4" s="380"/>
      <c r="CQ4" s="380"/>
      <c r="CR4" s="380"/>
      <c r="CS4" s="380"/>
      <c r="CT4" s="380"/>
      <c r="CU4" s="380"/>
      <c r="CV4" s="380"/>
      <c r="CW4" s="305"/>
      <c r="CX4" s="305"/>
      <c r="CY4" s="305"/>
      <c r="CZ4" s="305"/>
      <c r="DA4" s="305"/>
      <c r="DB4" s="305"/>
      <c r="DC4" s="305"/>
      <c r="DD4" s="305"/>
      <c r="DE4" s="305"/>
      <c r="DF4" s="305"/>
      <c r="DG4" s="305"/>
      <c r="DH4" s="305"/>
      <c r="DI4" s="305"/>
      <c r="DJ4" s="305"/>
      <c r="DK4" s="305"/>
      <c r="DL4" s="305"/>
      <c r="DM4" s="305"/>
    </row>
    <row r="5" spans="1:139" s="18" customFormat="1" ht="11.25" customHeight="1" x14ac:dyDescent="0.2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400" t="s">
        <v>437</v>
      </c>
      <c r="BS5" s="400"/>
      <c r="BT5" s="400"/>
      <c r="BU5" s="400"/>
      <c r="BV5" s="400"/>
      <c r="BW5" s="400"/>
      <c r="BX5" s="400"/>
      <c r="BY5" s="400"/>
      <c r="BZ5" s="400"/>
      <c r="CA5" s="400"/>
      <c r="CB5" s="400"/>
      <c r="CC5" s="400"/>
      <c r="CD5" s="400"/>
      <c r="CE5" s="400"/>
      <c r="CF5" s="400"/>
      <c r="CG5" s="400"/>
      <c r="CH5" s="400"/>
      <c r="CI5" s="400"/>
      <c r="CJ5" s="400"/>
      <c r="CK5" s="400"/>
      <c r="CL5" s="400"/>
      <c r="CM5" s="400"/>
      <c r="CN5" s="400"/>
      <c r="CO5" s="400"/>
      <c r="CP5" s="400"/>
      <c r="CQ5" s="400"/>
      <c r="CR5" s="400"/>
      <c r="CS5" s="400"/>
      <c r="CT5" s="400"/>
      <c r="CU5" s="400"/>
      <c r="CV5" s="400"/>
      <c r="CW5" s="311"/>
      <c r="CX5" s="311"/>
      <c r="CY5" s="311"/>
      <c r="CZ5" s="311"/>
      <c r="DA5" s="311"/>
      <c r="DB5" s="311"/>
      <c r="DC5" s="311"/>
      <c r="DD5" s="311"/>
      <c r="DE5" s="311"/>
      <c r="DF5" s="311"/>
      <c r="DG5" s="311"/>
      <c r="DH5" s="311"/>
      <c r="DI5" s="311"/>
      <c r="DJ5" s="311"/>
      <c r="DK5" s="311"/>
      <c r="DL5" s="311"/>
      <c r="DM5" s="311"/>
    </row>
    <row r="6" spans="1:139" s="13" customFormat="1" ht="15.75" customHeight="1" x14ac:dyDescent="0.2">
      <c r="A6" s="401" t="s">
        <v>598</v>
      </c>
      <c r="B6" s="401"/>
      <c r="C6" s="401"/>
      <c r="D6" s="401"/>
      <c r="E6" s="401"/>
      <c r="F6" s="401"/>
      <c r="G6" s="401"/>
      <c r="H6" s="401"/>
      <c r="I6" s="401"/>
      <c r="J6" s="401"/>
      <c r="K6" s="401"/>
      <c r="L6" s="401"/>
      <c r="M6" s="401"/>
      <c r="N6" s="401"/>
      <c r="O6" s="401"/>
      <c r="P6" s="401"/>
      <c r="Q6" s="401"/>
      <c r="R6" s="401"/>
      <c r="S6" s="401"/>
      <c r="T6" s="401"/>
      <c r="U6" s="401"/>
      <c r="V6" s="401"/>
      <c r="W6" s="401"/>
      <c r="X6" s="401"/>
      <c r="Y6" s="401"/>
      <c r="Z6" s="401"/>
      <c r="AA6" s="401"/>
      <c r="AB6" s="401"/>
      <c r="AC6" s="401"/>
      <c r="AD6" s="401"/>
      <c r="AE6" s="401"/>
      <c r="AF6" s="401"/>
      <c r="AG6" s="401"/>
      <c r="AH6" s="401"/>
      <c r="AI6" s="401"/>
      <c r="AJ6" s="401"/>
      <c r="AK6" s="401"/>
      <c r="AL6" s="401"/>
      <c r="AM6" s="401"/>
      <c r="AN6" s="401"/>
      <c r="AO6" s="401"/>
      <c r="AP6" s="401"/>
      <c r="AQ6" s="401"/>
      <c r="AR6" s="401"/>
      <c r="AS6" s="401"/>
      <c r="AT6" s="401"/>
      <c r="AU6" s="401"/>
      <c r="AV6" s="401"/>
      <c r="AW6" s="401"/>
      <c r="AX6" s="401"/>
      <c r="AY6" s="401"/>
      <c r="AZ6" s="401"/>
      <c r="BA6" s="401"/>
      <c r="BB6" s="401"/>
      <c r="BC6" s="401"/>
      <c r="BD6" s="401"/>
      <c r="BE6" s="401"/>
      <c r="BF6" s="401"/>
      <c r="BG6" s="401"/>
      <c r="BH6" s="401"/>
      <c r="BI6" s="401"/>
      <c r="BJ6" s="401"/>
      <c r="BK6" s="401"/>
      <c r="BL6" s="401"/>
      <c r="BM6" s="401"/>
      <c r="BN6" s="401"/>
      <c r="BO6" s="401"/>
      <c r="BP6" s="401"/>
      <c r="BQ6" s="401"/>
      <c r="BR6" s="401"/>
      <c r="BS6" s="401"/>
      <c r="BT6" s="401"/>
      <c r="BU6" s="401"/>
      <c r="BV6" s="401"/>
      <c r="BW6" s="401"/>
      <c r="BX6" s="401"/>
      <c r="BY6" s="401"/>
      <c r="BZ6" s="401"/>
      <c r="CA6" s="401"/>
      <c r="CB6" s="401"/>
      <c r="CC6" s="401"/>
      <c r="CD6" s="401"/>
      <c r="CE6" s="401"/>
      <c r="CF6" s="401"/>
      <c r="CG6" s="401"/>
      <c r="CH6" s="401"/>
      <c r="CI6" s="401"/>
      <c r="CJ6" s="401"/>
      <c r="CK6" s="401"/>
      <c r="CL6" s="401"/>
      <c r="CM6" s="401"/>
      <c r="CN6" s="401"/>
      <c r="CO6" s="401"/>
      <c r="CP6" s="401"/>
      <c r="CQ6" s="401"/>
      <c r="CR6" s="401"/>
      <c r="CS6" s="401"/>
      <c r="CT6" s="401"/>
      <c r="CU6" s="401"/>
      <c r="CV6" s="401"/>
      <c r="CW6" s="311"/>
      <c r="CX6" s="311"/>
      <c r="CY6" s="311"/>
      <c r="CZ6" s="311"/>
      <c r="DA6" s="311"/>
      <c r="DB6" s="311"/>
      <c r="DC6" s="311"/>
      <c r="DD6" s="311"/>
      <c r="DE6" s="311"/>
      <c r="DF6" s="311"/>
      <c r="DG6" s="311"/>
      <c r="DH6" s="311"/>
      <c r="DI6" s="311"/>
      <c r="DJ6" s="311"/>
      <c r="DK6" s="311"/>
      <c r="DL6" s="311"/>
      <c r="DM6" s="311"/>
    </row>
    <row r="7" spans="1:139" s="13" customFormat="1" ht="13.35" customHeight="1" x14ac:dyDescent="0.2">
      <c r="A7" s="402" t="s">
        <v>605</v>
      </c>
      <c r="B7" s="402"/>
      <c r="C7" s="402"/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2"/>
      <c r="T7" s="402"/>
      <c r="U7" s="402"/>
      <c r="V7" s="402"/>
      <c r="W7" s="402"/>
      <c r="X7" s="402"/>
      <c r="Y7" s="402"/>
      <c r="Z7" s="402"/>
      <c r="AA7" s="402"/>
      <c r="AB7" s="402"/>
      <c r="AC7" s="402"/>
      <c r="AD7" s="402"/>
      <c r="AE7" s="402"/>
      <c r="AF7" s="402"/>
      <c r="AG7" s="402"/>
      <c r="AH7" s="402"/>
      <c r="AI7" s="402"/>
      <c r="AJ7" s="402"/>
      <c r="AK7" s="402"/>
      <c r="AL7" s="402"/>
      <c r="AM7" s="402"/>
      <c r="AN7" s="402"/>
      <c r="AO7" s="402"/>
      <c r="AP7" s="402"/>
      <c r="AQ7" s="402"/>
      <c r="AR7" s="402"/>
      <c r="AS7" s="402"/>
      <c r="AT7" s="402"/>
      <c r="AU7" s="402"/>
      <c r="AV7" s="402"/>
      <c r="AW7" s="402"/>
      <c r="AX7" s="402"/>
      <c r="AY7" s="402"/>
      <c r="AZ7" s="402"/>
      <c r="BA7" s="402"/>
      <c r="BB7" s="402"/>
      <c r="BC7" s="402"/>
      <c r="BD7" s="402"/>
      <c r="BE7" s="402"/>
      <c r="BF7" s="402"/>
      <c r="BG7" s="402"/>
      <c r="BH7" s="402"/>
      <c r="BI7" s="402"/>
      <c r="BJ7" s="402"/>
      <c r="BK7" s="402"/>
      <c r="BL7" s="402"/>
      <c r="BM7" s="402"/>
      <c r="BN7" s="402"/>
      <c r="BO7" s="402"/>
      <c r="BP7" s="402"/>
      <c r="BQ7" s="402"/>
      <c r="BR7" s="402"/>
      <c r="BS7" s="402"/>
      <c r="BT7" s="402"/>
      <c r="BU7" s="402"/>
      <c r="BV7" s="402"/>
      <c r="BW7" s="402"/>
      <c r="BX7" s="402"/>
      <c r="BY7" s="402"/>
      <c r="BZ7" s="402"/>
      <c r="CA7" s="402"/>
      <c r="CB7" s="402"/>
      <c r="CC7" s="402"/>
      <c r="CD7" s="402"/>
      <c r="CE7" s="402"/>
      <c r="CF7" s="402"/>
      <c r="CG7" s="402"/>
      <c r="CH7" s="402"/>
      <c r="CI7" s="402"/>
      <c r="CJ7" s="402"/>
      <c r="CK7" s="402"/>
      <c r="CL7" s="402"/>
      <c r="CM7" s="402"/>
      <c r="CN7" s="402"/>
      <c r="CO7" s="402"/>
      <c r="CP7" s="402"/>
      <c r="CQ7" s="402"/>
      <c r="CR7" s="402"/>
      <c r="CS7" s="402"/>
      <c r="CT7" s="402"/>
      <c r="CU7" s="402"/>
      <c r="CV7" s="402"/>
      <c r="CW7" s="311"/>
      <c r="CX7" s="311"/>
      <c r="CY7" s="311"/>
      <c r="CZ7" s="311"/>
      <c r="DA7" s="311"/>
      <c r="DB7" s="311"/>
      <c r="DC7" s="311"/>
      <c r="DD7" s="311"/>
      <c r="DE7" s="311"/>
      <c r="DF7" s="311"/>
      <c r="DG7" s="311"/>
      <c r="DH7" s="311"/>
      <c r="DI7" s="311"/>
      <c r="DJ7" s="311"/>
      <c r="DK7" s="311"/>
      <c r="DL7" s="311"/>
      <c r="DM7" s="311"/>
    </row>
    <row r="8" spans="1:139" ht="21" customHeight="1" x14ac:dyDescent="0.3">
      <c r="A8" s="356" t="s">
        <v>597</v>
      </c>
      <c r="B8" s="356"/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356"/>
      <c r="W8" s="356"/>
      <c r="X8" s="356"/>
      <c r="Y8" s="356"/>
      <c r="Z8" s="356"/>
      <c r="AA8" s="356"/>
      <c r="AB8" s="356"/>
      <c r="AC8" s="356"/>
      <c r="AD8" s="356"/>
      <c r="AE8" s="356"/>
      <c r="AF8" s="356"/>
      <c r="AG8" s="356"/>
      <c r="AH8" s="356"/>
      <c r="AI8" s="356"/>
      <c r="AJ8" s="356"/>
      <c r="AK8" s="356"/>
      <c r="AL8" s="356"/>
      <c r="AM8" s="356"/>
      <c r="AN8" s="356"/>
      <c r="AO8" s="356"/>
      <c r="AP8" s="356"/>
      <c r="AQ8" s="356"/>
      <c r="AR8" s="356"/>
      <c r="AS8" s="356"/>
      <c r="AT8" s="356"/>
      <c r="AU8" s="356"/>
      <c r="AV8" s="356"/>
      <c r="AW8" s="356"/>
      <c r="AX8" s="356"/>
      <c r="AY8" s="356"/>
      <c r="AZ8" s="356"/>
      <c r="BA8" s="356"/>
      <c r="BB8" s="356"/>
      <c r="BC8" s="356"/>
      <c r="BD8" s="356"/>
      <c r="BE8" s="356"/>
      <c r="BF8" s="356"/>
      <c r="BG8" s="356"/>
      <c r="BH8" s="356"/>
      <c r="BI8" s="356"/>
      <c r="BJ8" s="356"/>
      <c r="BK8" s="356"/>
      <c r="BL8" s="356"/>
      <c r="BM8" s="356"/>
      <c r="BN8" s="356"/>
      <c r="BO8" s="356"/>
      <c r="BP8" s="356"/>
      <c r="BQ8" s="356"/>
      <c r="BR8" s="356"/>
      <c r="BS8" s="356"/>
      <c r="BT8" s="356"/>
      <c r="BU8" s="356"/>
      <c r="BV8" s="356"/>
      <c r="BW8" s="356"/>
      <c r="BX8" s="356"/>
      <c r="BY8" s="356"/>
      <c r="BZ8" s="356"/>
      <c r="CA8" s="356"/>
      <c r="CB8" s="356"/>
      <c r="CC8" s="356"/>
      <c r="CD8" s="356"/>
      <c r="CE8" s="356"/>
      <c r="CF8" s="356"/>
      <c r="CG8" s="356"/>
      <c r="CH8" s="356"/>
      <c r="CI8" s="356"/>
      <c r="CJ8" s="356"/>
      <c r="CK8" s="356"/>
      <c r="CL8" s="356"/>
      <c r="CM8" s="356"/>
      <c r="CN8" s="356"/>
      <c r="CO8" s="356"/>
      <c r="CP8" s="356"/>
      <c r="CQ8" s="356"/>
      <c r="CR8" s="356"/>
      <c r="CS8" s="356"/>
      <c r="CT8" s="356"/>
      <c r="CU8" s="356"/>
      <c r="CV8" s="356"/>
      <c r="CW8" s="300"/>
      <c r="CX8" s="300"/>
      <c r="CY8" s="300"/>
      <c r="CZ8" s="300"/>
      <c r="DA8" s="300"/>
      <c r="DB8" s="300"/>
      <c r="DC8" s="300"/>
      <c r="DD8" s="300"/>
      <c r="DE8" s="300"/>
      <c r="DF8" s="300"/>
      <c r="DG8" s="300"/>
      <c r="DH8" s="300"/>
      <c r="DI8" s="300"/>
      <c r="DJ8" s="300"/>
      <c r="DK8" s="300"/>
      <c r="DL8" s="300"/>
      <c r="DM8" s="300"/>
    </row>
    <row r="9" spans="1:139" ht="11.45" customHeight="1" x14ac:dyDescent="0.2">
      <c r="DM9" s="304" t="s">
        <v>565</v>
      </c>
    </row>
    <row r="10" spans="1:139" s="19" customFormat="1" ht="57" customHeight="1" x14ac:dyDescent="0.2">
      <c r="A10" s="359" t="s">
        <v>163</v>
      </c>
      <c r="B10" s="359"/>
      <c r="C10" s="359"/>
      <c r="D10" s="359"/>
      <c r="E10" s="359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59"/>
      <c r="R10" s="359"/>
      <c r="S10" s="359"/>
      <c r="T10" s="359"/>
      <c r="U10" s="359"/>
      <c r="V10" s="359"/>
      <c r="W10" s="359"/>
      <c r="X10" s="359"/>
      <c r="Y10" s="359"/>
      <c r="Z10" s="359"/>
      <c r="AA10" s="359"/>
      <c r="AB10" s="359"/>
      <c r="AC10" s="359"/>
      <c r="AD10" s="359"/>
      <c r="AE10" s="359"/>
      <c r="AF10" s="359"/>
      <c r="AG10" s="359"/>
      <c r="AH10" s="359"/>
      <c r="AI10" s="359"/>
      <c r="AJ10" s="359"/>
      <c r="AK10" s="359" t="s">
        <v>168</v>
      </c>
      <c r="AL10" s="359"/>
      <c r="AM10" s="359"/>
      <c r="AN10" s="359"/>
      <c r="AO10" s="359"/>
      <c r="AP10" s="359"/>
      <c r="AQ10" s="359"/>
      <c r="AR10" s="359"/>
      <c r="AS10" s="359"/>
      <c r="AT10" s="359"/>
      <c r="AU10" s="359"/>
      <c r="AV10" s="359"/>
      <c r="AW10" s="359"/>
      <c r="AX10" s="359"/>
      <c r="AY10" s="359"/>
      <c r="AZ10" s="359"/>
      <c r="BA10" s="359"/>
      <c r="BB10" s="359"/>
      <c r="BC10" s="359"/>
      <c r="BD10" s="359"/>
      <c r="BE10" s="359"/>
      <c r="BF10" s="359"/>
      <c r="BG10" s="359"/>
      <c r="BH10" s="359"/>
      <c r="BI10" s="359"/>
      <c r="BJ10" s="359"/>
      <c r="BK10" s="359"/>
      <c r="BL10" s="359"/>
      <c r="BM10" s="359"/>
      <c r="BN10" s="359"/>
      <c r="BO10" s="359"/>
      <c r="BP10" s="359"/>
      <c r="BQ10" s="359"/>
      <c r="BR10" s="359"/>
      <c r="BS10" s="359"/>
      <c r="BT10" s="359"/>
      <c r="BU10" s="359"/>
      <c r="BV10" s="359"/>
      <c r="BW10" s="359"/>
      <c r="BX10" s="359"/>
      <c r="BY10" s="359"/>
      <c r="BZ10" s="359"/>
      <c r="CA10" s="359"/>
      <c r="CB10" s="359"/>
      <c r="CC10" s="359"/>
      <c r="CD10" s="359"/>
      <c r="CE10" s="359"/>
      <c r="CF10" s="359" t="s">
        <v>586</v>
      </c>
      <c r="CG10" s="359"/>
      <c r="CH10" s="359"/>
      <c r="CI10" s="359"/>
      <c r="CJ10" s="359"/>
      <c r="CK10" s="359"/>
      <c r="CL10" s="359"/>
      <c r="CM10" s="359"/>
      <c r="CN10" s="359"/>
      <c r="CO10" s="359"/>
      <c r="CP10" s="359"/>
      <c r="CQ10" s="359"/>
      <c r="CR10" s="359"/>
      <c r="CS10" s="359"/>
      <c r="CT10" s="359"/>
      <c r="CU10" s="359"/>
      <c r="CV10" s="359"/>
      <c r="CW10" s="359" t="s">
        <v>587</v>
      </c>
      <c r="CX10" s="359"/>
      <c r="CY10" s="359"/>
      <c r="CZ10" s="359"/>
      <c r="DA10" s="359"/>
      <c r="DB10" s="359"/>
      <c r="DC10" s="359"/>
      <c r="DD10" s="359"/>
      <c r="DE10" s="359"/>
      <c r="DF10" s="359"/>
      <c r="DG10" s="359"/>
      <c r="DH10" s="359"/>
      <c r="DI10" s="359"/>
      <c r="DJ10" s="359"/>
      <c r="DK10" s="359"/>
      <c r="DL10" s="359"/>
      <c r="DM10" s="359"/>
    </row>
    <row r="11" spans="1:139" ht="15" customHeight="1" x14ac:dyDescent="0.2">
      <c r="A11" s="391" t="s">
        <v>195</v>
      </c>
      <c r="B11" s="391"/>
      <c r="C11" s="391"/>
      <c r="D11" s="391"/>
      <c r="E11" s="391"/>
      <c r="F11" s="391"/>
      <c r="G11" s="391"/>
      <c r="H11" s="391"/>
      <c r="I11" s="391"/>
      <c r="J11" s="391"/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1"/>
      <c r="AA11" s="391"/>
      <c r="AB11" s="391"/>
      <c r="AC11" s="391"/>
      <c r="AD11" s="391"/>
      <c r="AE11" s="391"/>
      <c r="AF11" s="391"/>
      <c r="AG11" s="391"/>
      <c r="AH11" s="391"/>
      <c r="AI11" s="391"/>
      <c r="AJ11" s="391"/>
      <c r="AK11" s="392" t="s">
        <v>424</v>
      </c>
      <c r="AL11" s="393"/>
      <c r="AM11" s="393"/>
      <c r="AN11" s="393"/>
      <c r="AO11" s="393"/>
      <c r="AP11" s="393"/>
      <c r="AQ11" s="393"/>
      <c r="AR11" s="393"/>
      <c r="AS11" s="393"/>
      <c r="AT11" s="393"/>
      <c r="AU11" s="393"/>
      <c r="AV11" s="393"/>
      <c r="AW11" s="393"/>
      <c r="AX11" s="393"/>
      <c r="AY11" s="393"/>
      <c r="AZ11" s="393"/>
      <c r="BA11" s="393"/>
      <c r="BB11" s="393"/>
      <c r="BC11" s="393"/>
      <c r="BD11" s="393"/>
      <c r="BE11" s="393"/>
      <c r="BF11" s="393"/>
      <c r="BG11" s="393"/>
      <c r="BH11" s="393"/>
      <c r="BI11" s="393"/>
      <c r="BJ11" s="393"/>
      <c r="BK11" s="393"/>
      <c r="BL11" s="393"/>
      <c r="BM11" s="393"/>
      <c r="BN11" s="393"/>
      <c r="BO11" s="393"/>
      <c r="BP11" s="393"/>
      <c r="BQ11" s="393"/>
      <c r="BR11" s="393"/>
      <c r="BS11" s="393"/>
      <c r="BT11" s="393"/>
      <c r="BU11" s="393"/>
      <c r="BV11" s="393"/>
      <c r="BW11" s="393"/>
      <c r="BX11" s="393"/>
      <c r="BY11" s="393"/>
      <c r="BZ11" s="393"/>
      <c r="CA11" s="393"/>
      <c r="CB11" s="393"/>
      <c r="CC11" s="393"/>
      <c r="CD11" s="393"/>
      <c r="CE11" s="394"/>
      <c r="CF11" s="390">
        <f>CF12</f>
        <v>0</v>
      </c>
      <c r="CG11" s="390"/>
      <c r="CH11" s="390"/>
      <c r="CI11" s="390"/>
      <c r="CJ11" s="390"/>
      <c r="CK11" s="390"/>
      <c r="CL11" s="390"/>
      <c r="CM11" s="390"/>
      <c r="CN11" s="390"/>
      <c r="CO11" s="390"/>
      <c r="CP11" s="390"/>
      <c r="CQ11" s="390"/>
      <c r="CR11" s="390"/>
      <c r="CS11" s="390"/>
      <c r="CT11" s="390"/>
      <c r="CU11" s="390"/>
      <c r="CV11" s="390"/>
      <c r="CW11" s="390">
        <f>CW12</f>
        <v>-442.0600000000004</v>
      </c>
      <c r="CX11" s="390"/>
      <c r="CY11" s="390"/>
      <c r="CZ11" s="390"/>
      <c r="DA11" s="390"/>
      <c r="DB11" s="390"/>
      <c r="DC11" s="390"/>
      <c r="DD11" s="390"/>
      <c r="DE11" s="390"/>
      <c r="DF11" s="390"/>
      <c r="DG11" s="390"/>
      <c r="DH11" s="390"/>
      <c r="DI11" s="390"/>
      <c r="DJ11" s="390"/>
      <c r="DK11" s="390"/>
      <c r="DL11" s="390"/>
      <c r="DM11" s="390"/>
    </row>
    <row r="12" spans="1:139" s="19" customFormat="1" ht="15" customHeight="1" x14ac:dyDescent="0.2">
      <c r="A12" s="395" t="s">
        <v>242</v>
      </c>
      <c r="B12" s="395"/>
      <c r="C12" s="395"/>
      <c r="D12" s="395"/>
      <c r="E12" s="395"/>
      <c r="F12" s="395"/>
      <c r="G12" s="395"/>
      <c r="H12" s="395"/>
      <c r="I12" s="395"/>
      <c r="J12" s="395"/>
      <c r="K12" s="395"/>
      <c r="L12" s="395"/>
      <c r="M12" s="395"/>
      <c r="N12" s="395"/>
      <c r="O12" s="395"/>
      <c r="P12" s="395"/>
      <c r="Q12" s="395"/>
      <c r="R12" s="395"/>
      <c r="S12" s="395"/>
      <c r="T12" s="395"/>
      <c r="U12" s="395"/>
      <c r="V12" s="395"/>
      <c r="W12" s="395"/>
      <c r="X12" s="395"/>
      <c r="Y12" s="395"/>
      <c r="Z12" s="395"/>
      <c r="AA12" s="395"/>
      <c r="AB12" s="395"/>
      <c r="AC12" s="395"/>
      <c r="AD12" s="395"/>
      <c r="AE12" s="395"/>
      <c r="AF12" s="395"/>
      <c r="AG12" s="395"/>
      <c r="AH12" s="395"/>
      <c r="AI12" s="395"/>
      <c r="AJ12" s="395"/>
      <c r="AK12" s="389" t="s">
        <v>425</v>
      </c>
      <c r="AL12" s="389"/>
      <c r="AM12" s="389"/>
      <c r="AN12" s="389"/>
      <c r="AO12" s="389"/>
      <c r="AP12" s="389"/>
      <c r="AQ12" s="389"/>
      <c r="AR12" s="389"/>
      <c r="AS12" s="389"/>
      <c r="AT12" s="389"/>
      <c r="AU12" s="389"/>
      <c r="AV12" s="389"/>
      <c r="AW12" s="389"/>
      <c r="AX12" s="389"/>
      <c r="AY12" s="389"/>
      <c r="AZ12" s="389"/>
      <c r="BA12" s="389"/>
      <c r="BB12" s="389"/>
      <c r="BC12" s="389"/>
      <c r="BD12" s="389"/>
      <c r="BE12" s="389"/>
      <c r="BF12" s="389"/>
      <c r="BG12" s="389"/>
      <c r="BH12" s="389"/>
      <c r="BI12" s="389"/>
      <c r="BJ12" s="389"/>
      <c r="BK12" s="389"/>
      <c r="BL12" s="389"/>
      <c r="BM12" s="389"/>
      <c r="BN12" s="389"/>
      <c r="BO12" s="389"/>
      <c r="BP12" s="389"/>
      <c r="BQ12" s="389"/>
      <c r="BR12" s="389"/>
      <c r="BS12" s="389"/>
      <c r="BT12" s="389"/>
      <c r="BU12" s="389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  <c r="CF12" s="385">
        <f>CF13+CF17</f>
        <v>0</v>
      </c>
      <c r="CG12" s="385"/>
      <c r="CH12" s="385"/>
      <c r="CI12" s="385"/>
      <c r="CJ12" s="385"/>
      <c r="CK12" s="385"/>
      <c r="CL12" s="385"/>
      <c r="CM12" s="385"/>
      <c r="CN12" s="385"/>
      <c r="CO12" s="385"/>
      <c r="CP12" s="385"/>
      <c r="CQ12" s="385"/>
      <c r="CR12" s="385"/>
      <c r="CS12" s="385"/>
      <c r="CT12" s="385"/>
      <c r="CU12" s="385"/>
      <c r="CV12" s="385"/>
      <c r="CW12" s="385">
        <f>CW13+CW17</f>
        <v>-442.0600000000004</v>
      </c>
      <c r="CX12" s="385"/>
      <c r="CY12" s="385"/>
      <c r="CZ12" s="385"/>
      <c r="DA12" s="385"/>
      <c r="DB12" s="385"/>
      <c r="DC12" s="385"/>
      <c r="DD12" s="385"/>
      <c r="DE12" s="385"/>
      <c r="DF12" s="385"/>
      <c r="DG12" s="385"/>
      <c r="DH12" s="385"/>
      <c r="DI12" s="385"/>
      <c r="DJ12" s="385"/>
      <c r="DK12" s="385"/>
      <c r="DL12" s="385"/>
      <c r="DM12" s="385"/>
      <c r="DN12" s="382"/>
      <c r="DO12" s="383"/>
      <c r="DP12" s="383"/>
      <c r="DQ12" s="383"/>
      <c r="DR12" s="383"/>
      <c r="DS12" s="383"/>
      <c r="DT12" s="383"/>
      <c r="DU12" s="383"/>
      <c r="DV12" s="383"/>
      <c r="DW12" s="383"/>
      <c r="DX12" s="383"/>
      <c r="DY12" s="383"/>
      <c r="DZ12" s="383"/>
      <c r="EA12" s="383"/>
      <c r="EB12" s="383"/>
      <c r="EC12" s="383"/>
      <c r="ED12" s="383"/>
      <c r="EE12" s="383"/>
      <c r="EF12" s="383"/>
      <c r="EG12" s="383"/>
    </row>
    <row r="13" spans="1:139" s="20" customFormat="1" ht="15" customHeight="1" x14ac:dyDescent="0.2">
      <c r="A13" s="396" t="s">
        <v>170</v>
      </c>
      <c r="B13" s="396"/>
      <c r="C13" s="396"/>
      <c r="D13" s="396"/>
      <c r="E13" s="396"/>
      <c r="F13" s="396"/>
      <c r="G13" s="396"/>
      <c r="H13" s="396"/>
      <c r="I13" s="396"/>
      <c r="J13" s="396"/>
      <c r="K13" s="396"/>
      <c r="L13" s="396"/>
      <c r="M13" s="396"/>
      <c r="N13" s="396"/>
      <c r="O13" s="396"/>
      <c r="P13" s="396"/>
      <c r="Q13" s="396"/>
      <c r="R13" s="396"/>
      <c r="S13" s="396"/>
      <c r="T13" s="396"/>
      <c r="U13" s="396"/>
      <c r="V13" s="396"/>
      <c r="W13" s="396"/>
      <c r="X13" s="396"/>
      <c r="Y13" s="396"/>
      <c r="Z13" s="396"/>
      <c r="AA13" s="396"/>
      <c r="AB13" s="396"/>
      <c r="AC13" s="396"/>
      <c r="AD13" s="396"/>
      <c r="AE13" s="396"/>
      <c r="AF13" s="396"/>
      <c r="AG13" s="396"/>
      <c r="AH13" s="396"/>
      <c r="AI13" s="396"/>
      <c r="AJ13" s="396"/>
      <c r="AK13" s="397" t="s">
        <v>426</v>
      </c>
      <c r="AL13" s="397"/>
      <c r="AM13" s="397"/>
      <c r="AN13" s="397"/>
      <c r="AO13" s="397"/>
      <c r="AP13" s="397"/>
      <c r="AQ13" s="397"/>
      <c r="AR13" s="397"/>
      <c r="AS13" s="397"/>
      <c r="AT13" s="397"/>
      <c r="AU13" s="397"/>
      <c r="AV13" s="397"/>
      <c r="AW13" s="397"/>
      <c r="AX13" s="397"/>
      <c r="AY13" s="397"/>
      <c r="AZ13" s="397"/>
      <c r="BA13" s="397"/>
      <c r="BB13" s="397"/>
      <c r="BC13" s="397"/>
      <c r="BD13" s="397"/>
      <c r="BE13" s="397"/>
      <c r="BF13" s="397"/>
      <c r="BG13" s="397"/>
      <c r="BH13" s="397"/>
      <c r="BI13" s="397"/>
      <c r="BJ13" s="397"/>
      <c r="BK13" s="397"/>
      <c r="BL13" s="397"/>
      <c r="BM13" s="397"/>
      <c r="BN13" s="397"/>
      <c r="BO13" s="397"/>
      <c r="BP13" s="397"/>
      <c r="BQ13" s="397"/>
      <c r="BR13" s="397"/>
      <c r="BS13" s="397"/>
      <c r="BT13" s="397"/>
      <c r="BU13" s="397"/>
      <c r="BV13" s="397"/>
      <c r="BW13" s="397"/>
      <c r="BX13" s="397"/>
      <c r="BY13" s="397"/>
      <c r="BZ13" s="397"/>
      <c r="CA13" s="397"/>
      <c r="CB13" s="397"/>
      <c r="CC13" s="397"/>
      <c r="CD13" s="397"/>
      <c r="CE13" s="397"/>
      <c r="CF13" s="384">
        <f>CF15</f>
        <v>-26491.499999999996</v>
      </c>
      <c r="CG13" s="384"/>
      <c r="CH13" s="384"/>
      <c r="CI13" s="384"/>
      <c r="CJ13" s="384"/>
      <c r="CK13" s="384"/>
      <c r="CL13" s="384"/>
      <c r="CM13" s="384"/>
      <c r="CN13" s="384"/>
      <c r="CO13" s="384"/>
      <c r="CP13" s="384"/>
      <c r="CQ13" s="384"/>
      <c r="CR13" s="384"/>
      <c r="CS13" s="384"/>
      <c r="CT13" s="384"/>
      <c r="CU13" s="384"/>
      <c r="CV13" s="384"/>
      <c r="CW13" s="384">
        <f>CW15</f>
        <v>-4128.16</v>
      </c>
      <c r="CX13" s="384"/>
      <c r="CY13" s="384"/>
      <c r="CZ13" s="384"/>
      <c r="DA13" s="384"/>
      <c r="DB13" s="384"/>
      <c r="DC13" s="384"/>
      <c r="DD13" s="384"/>
      <c r="DE13" s="384"/>
      <c r="DF13" s="384"/>
      <c r="DG13" s="384"/>
      <c r="DH13" s="384"/>
      <c r="DI13" s="384"/>
      <c r="DJ13" s="384"/>
      <c r="DK13" s="384"/>
      <c r="DL13" s="384"/>
      <c r="DM13" s="384"/>
      <c r="DR13" s="386"/>
      <c r="DS13" s="387"/>
      <c r="DT13" s="387"/>
      <c r="DU13" s="387"/>
      <c r="DV13" s="387"/>
      <c r="DW13" s="387"/>
      <c r="DX13" s="387"/>
      <c r="DY13" s="387"/>
      <c r="DZ13" s="387"/>
      <c r="EA13" s="387"/>
      <c r="EB13" s="387"/>
      <c r="EC13" s="387"/>
      <c r="ED13" s="387"/>
      <c r="EE13" s="387"/>
      <c r="EF13" s="387"/>
      <c r="EG13" s="387"/>
      <c r="EH13" s="387"/>
      <c r="EI13" s="387"/>
    </row>
    <row r="14" spans="1:139" s="19" customFormat="1" ht="15" customHeight="1" x14ac:dyDescent="0.2">
      <c r="A14" s="395" t="s">
        <v>175</v>
      </c>
      <c r="B14" s="395"/>
      <c r="C14" s="395"/>
      <c r="D14" s="395"/>
      <c r="E14" s="395"/>
      <c r="F14" s="395"/>
      <c r="G14" s="395"/>
      <c r="H14" s="395"/>
      <c r="I14" s="395"/>
      <c r="J14" s="395"/>
      <c r="K14" s="395"/>
      <c r="L14" s="395"/>
      <c r="M14" s="395"/>
      <c r="N14" s="395"/>
      <c r="O14" s="395"/>
      <c r="P14" s="395"/>
      <c r="Q14" s="395"/>
      <c r="R14" s="395"/>
      <c r="S14" s="395"/>
      <c r="T14" s="395"/>
      <c r="U14" s="395"/>
      <c r="V14" s="395"/>
      <c r="W14" s="395"/>
      <c r="X14" s="395"/>
      <c r="Y14" s="395"/>
      <c r="Z14" s="395"/>
      <c r="AA14" s="395"/>
      <c r="AB14" s="395"/>
      <c r="AC14" s="395"/>
      <c r="AD14" s="395"/>
      <c r="AE14" s="395"/>
      <c r="AF14" s="395"/>
      <c r="AG14" s="395"/>
      <c r="AH14" s="395"/>
      <c r="AI14" s="395"/>
      <c r="AJ14" s="395"/>
      <c r="AK14" s="389" t="s">
        <v>427</v>
      </c>
      <c r="AL14" s="389"/>
      <c r="AM14" s="389"/>
      <c r="AN14" s="389"/>
      <c r="AO14" s="389"/>
      <c r="AP14" s="389"/>
      <c r="AQ14" s="389"/>
      <c r="AR14" s="389"/>
      <c r="AS14" s="389"/>
      <c r="AT14" s="389"/>
      <c r="AU14" s="389"/>
      <c r="AV14" s="389"/>
      <c r="AW14" s="389"/>
      <c r="AX14" s="389"/>
      <c r="AY14" s="389"/>
      <c r="AZ14" s="389"/>
      <c r="BA14" s="389"/>
      <c r="BB14" s="389"/>
      <c r="BC14" s="389"/>
      <c r="BD14" s="389"/>
      <c r="BE14" s="389"/>
      <c r="BF14" s="389"/>
      <c r="BG14" s="389"/>
      <c r="BH14" s="389"/>
      <c r="BI14" s="389"/>
      <c r="BJ14" s="389"/>
      <c r="BK14" s="389"/>
      <c r="BL14" s="389"/>
      <c r="BM14" s="389"/>
      <c r="BN14" s="389"/>
      <c r="BO14" s="389"/>
      <c r="BP14" s="389"/>
      <c r="BQ14" s="389"/>
      <c r="BR14" s="389"/>
      <c r="BS14" s="389"/>
      <c r="BT14" s="389"/>
      <c r="BU14" s="389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  <c r="CF14" s="385">
        <f>CF15</f>
        <v>-26491.499999999996</v>
      </c>
      <c r="CG14" s="385"/>
      <c r="CH14" s="385"/>
      <c r="CI14" s="385"/>
      <c r="CJ14" s="385"/>
      <c r="CK14" s="385"/>
      <c r="CL14" s="385"/>
      <c r="CM14" s="385"/>
      <c r="CN14" s="385"/>
      <c r="CO14" s="385"/>
      <c r="CP14" s="385"/>
      <c r="CQ14" s="385"/>
      <c r="CR14" s="385"/>
      <c r="CS14" s="385"/>
      <c r="CT14" s="385"/>
      <c r="CU14" s="385"/>
      <c r="CV14" s="385"/>
      <c r="CW14" s="385">
        <f>CW15</f>
        <v>-4128.16</v>
      </c>
      <c r="CX14" s="385"/>
      <c r="CY14" s="385"/>
      <c r="CZ14" s="385"/>
      <c r="DA14" s="385"/>
      <c r="DB14" s="385"/>
      <c r="DC14" s="385"/>
      <c r="DD14" s="385"/>
      <c r="DE14" s="385"/>
      <c r="DF14" s="385"/>
      <c r="DG14" s="385"/>
      <c r="DH14" s="385"/>
      <c r="DI14" s="385"/>
      <c r="DJ14" s="385"/>
      <c r="DK14" s="385"/>
      <c r="DL14" s="385"/>
      <c r="DM14" s="385"/>
    </row>
    <row r="15" spans="1:139" s="19" customFormat="1" ht="15" customHeight="1" x14ac:dyDescent="0.2">
      <c r="A15" s="395" t="s">
        <v>176</v>
      </c>
      <c r="B15" s="395"/>
      <c r="C15" s="395"/>
      <c r="D15" s="395"/>
      <c r="E15" s="395"/>
      <c r="F15" s="395"/>
      <c r="G15" s="395"/>
      <c r="H15" s="395"/>
      <c r="I15" s="395"/>
      <c r="J15" s="395"/>
      <c r="K15" s="395"/>
      <c r="L15" s="395"/>
      <c r="M15" s="395"/>
      <c r="N15" s="395"/>
      <c r="O15" s="395"/>
      <c r="P15" s="395"/>
      <c r="Q15" s="395"/>
      <c r="R15" s="395"/>
      <c r="S15" s="395"/>
      <c r="T15" s="395"/>
      <c r="U15" s="395"/>
      <c r="V15" s="395"/>
      <c r="W15" s="395"/>
      <c r="X15" s="395"/>
      <c r="Y15" s="395"/>
      <c r="Z15" s="395"/>
      <c r="AA15" s="395"/>
      <c r="AB15" s="395"/>
      <c r="AC15" s="395"/>
      <c r="AD15" s="395"/>
      <c r="AE15" s="395"/>
      <c r="AF15" s="395"/>
      <c r="AG15" s="395"/>
      <c r="AH15" s="395"/>
      <c r="AI15" s="395"/>
      <c r="AJ15" s="395"/>
      <c r="AK15" s="389" t="s">
        <v>428</v>
      </c>
      <c r="AL15" s="389"/>
      <c r="AM15" s="389"/>
      <c r="AN15" s="389"/>
      <c r="AO15" s="389"/>
      <c r="AP15" s="389"/>
      <c r="AQ15" s="389"/>
      <c r="AR15" s="389"/>
      <c r="AS15" s="389"/>
      <c r="AT15" s="389"/>
      <c r="AU15" s="389"/>
      <c r="AV15" s="389"/>
      <c r="AW15" s="389"/>
      <c r="AX15" s="389"/>
      <c r="AY15" s="389"/>
      <c r="AZ15" s="389"/>
      <c r="BA15" s="389"/>
      <c r="BB15" s="389"/>
      <c r="BC15" s="389"/>
      <c r="BD15" s="389"/>
      <c r="BE15" s="389"/>
      <c r="BF15" s="389"/>
      <c r="BG15" s="389"/>
      <c r="BH15" s="389"/>
      <c r="BI15" s="389"/>
      <c r="BJ15" s="389"/>
      <c r="BK15" s="389"/>
      <c r="BL15" s="389"/>
      <c r="BM15" s="389"/>
      <c r="BN15" s="389"/>
      <c r="BO15" s="389"/>
      <c r="BP15" s="389"/>
      <c r="BQ15" s="389"/>
      <c r="BR15" s="389"/>
      <c r="BS15" s="389"/>
      <c r="BT15" s="389"/>
      <c r="BU15" s="389"/>
      <c r="BV15" s="389"/>
      <c r="BW15" s="389"/>
      <c r="BX15" s="389"/>
      <c r="BY15" s="389"/>
      <c r="BZ15" s="389"/>
      <c r="CA15" s="389"/>
      <c r="CB15" s="389"/>
      <c r="CC15" s="389"/>
      <c r="CD15" s="389"/>
      <c r="CE15" s="389"/>
      <c r="CF15" s="385">
        <f>CF16</f>
        <v>-26491.499999999996</v>
      </c>
      <c r="CG15" s="385"/>
      <c r="CH15" s="385"/>
      <c r="CI15" s="385"/>
      <c r="CJ15" s="385"/>
      <c r="CK15" s="385"/>
      <c r="CL15" s="385"/>
      <c r="CM15" s="385"/>
      <c r="CN15" s="385"/>
      <c r="CO15" s="385"/>
      <c r="CP15" s="385"/>
      <c r="CQ15" s="385"/>
      <c r="CR15" s="385"/>
      <c r="CS15" s="385"/>
      <c r="CT15" s="385"/>
      <c r="CU15" s="385"/>
      <c r="CV15" s="385"/>
      <c r="CW15" s="385">
        <f>CW16</f>
        <v>-4128.16</v>
      </c>
      <c r="CX15" s="385"/>
      <c r="CY15" s="385"/>
      <c r="CZ15" s="385"/>
      <c r="DA15" s="385"/>
      <c r="DB15" s="385"/>
      <c r="DC15" s="385"/>
      <c r="DD15" s="385"/>
      <c r="DE15" s="385"/>
      <c r="DF15" s="385"/>
      <c r="DG15" s="385"/>
      <c r="DH15" s="385"/>
      <c r="DI15" s="385"/>
      <c r="DJ15" s="385"/>
      <c r="DK15" s="385"/>
      <c r="DL15" s="385"/>
      <c r="DM15" s="385"/>
    </row>
    <row r="16" spans="1:139" s="19" customFormat="1" ht="24" customHeight="1" x14ac:dyDescent="0.2">
      <c r="A16" s="398" t="s">
        <v>243</v>
      </c>
      <c r="B16" s="398"/>
      <c r="C16" s="398"/>
      <c r="D16" s="398"/>
      <c r="E16" s="398"/>
      <c r="F16" s="398"/>
      <c r="G16" s="398"/>
      <c r="H16" s="398"/>
      <c r="I16" s="398"/>
      <c r="J16" s="398"/>
      <c r="K16" s="398"/>
      <c r="L16" s="398"/>
      <c r="M16" s="398"/>
      <c r="N16" s="398"/>
      <c r="O16" s="398"/>
      <c r="P16" s="398"/>
      <c r="Q16" s="398"/>
      <c r="R16" s="398"/>
      <c r="S16" s="398"/>
      <c r="T16" s="398"/>
      <c r="U16" s="398"/>
      <c r="V16" s="398"/>
      <c r="W16" s="398"/>
      <c r="X16" s="398"/>
      <c r="Y16" s="398"/>
      <c r="Z16" s="398"/>
      <c r="AA16" s="398"/>
      <c r="AB16" s="398"/>
      <c r="AC16" s="398"/>
      <c r="AD16" s="398"/>
      <c r="AE16" s="398"/>
      <c r="AF16" s="398"/>
      <c r="AG16" s="398"/>
      <c r="AH16" s="398"/>
      <c r="AI16" s="398"/>
      <c r="AJ16" s="398"/>
      <c r="AK16" s="389" t="s">
        <v>429</v>
      </c>
      <c r="AL16" s="389"/>
      <c r="AM16" s="389"/>
      <c r="AN16" s="389"/>
      <c r="AO16" s="389"/>
      <c r="AP16" s="389"/>
      <c r="AQ16" s="389"/>
      <c r="AR16" s="389"/>
      <c r="AS16" s="389"/>
      <c r="AT16" s="389"/>
      <c r="AU16" s="389"/>
      <c r="AV16" s="389"/>
      <c r="AW16" s="389"/>
      <c r="AX16" s="389"/>
      <c r="AY16" s="389"/>
      <c r="AZ16" s="389"/>
      <c r="BA16" s="389"/>
      <c r="BB16" s="389"/>
      <c r="BC16" s="389"/>
      <c r="BD16" s="389"/>
      <c r="BE16" s="389"/>
      <c r="BF16" s="389"/>
      <c r="BG16" s="389"/>
      <c r="BH16" s="389"/>
      <c r="BI16" s="389"/>
      <c r="BJ16" s="389"/>
      <c r="BK16" s="389"/>
      <c r="BL16" s="389"/>
      <c r="BM16" s="389"/>
      <c r="BN16" s="389"/>
      <c r="BO16" s="389"/>
      <c r="BP16" s="389"/>
      <c r="BQ16" s="389"/>
      <c r="BR16" s="389"/>
      <c r="BS16" s="389"/>
      <c r="BT16" s="389"/>
      <c r="BU16" s="389"/>
      <c r="BV16" s="389"/>
      <c r="BW16" s="389"/>
      <c r="BX16" s="389"/>
      <c r="BY16" s="389"/>
      <c r="BZ16" s="389"/>
      <c r="CA16" s="389"/>
      <c r="CB16" s="389"/>
      <c r="CC16" s="389"/>
      <c r="CD16" s="389"/>
      <c r="CE16" s="389"/>
      <c r="CF16" s="385">
        <f>-'Доходы 1 кв 2022 (прил.1)'!D117</f>
        <v>-26491.499999999996</v>
      </c>
      <c r="CG16" s="385"/>
      <c r="CH16" s="385"/>
      <c r="CI16" s="385"/>
      <c r="CJ16" s="385"/>
      <c r="CK16" s="385"/>
      <c r="CL16" s="385"/>
      <c r="CM16" s="385"/>
      <c r="CN16" s="385"/>
      <c r="CO16" s="385"/>
      <c r="CP16" s="385"/>
      <c r="CQ16" s="385"/>
      <c r="CR16" s="385"/>
      <c r="CS16" s="385"/>
      <c r="CT16" s="385"/>
      <c r="CU16" s="385"/>
      <c r="CV16" s="385"/>
      <c r="CW16" s="385">
        <f>-SUM('Доходы 1 кв 2022 (прил.1)'!E117)</f>
        <v>-4128.16</v>
      </c>
      <c r="CX16" s="385"/>
      <c r="CY16" s="385"/>
      <c r="CZ16" s="385"/>
      <c r="DA16" s="385"/>
      <c r="DB16" s="385"/>
      <c r="DC16" s="385"/>
      <c r="DD16" s="385"/>
      <c r="DE16" s="385"/>
      <c r="DF16" s="385"/>
      <c r="DG16" s="385"/>
      <c r="DH16" s="385"/>
      <c r="DI16" s="385"/>
      <c r="DJ16" s="385"/>
      <c r="DK16" s="385"/>
      <c r="DL16" s="385"/>
      <c r="DM16" s="385"/>
    </row>
    <row r="17" spans="1:137" s="20" customFormat="1" ht="15" customHeight="1" x14ac:dyDescent="0.2">
      <c r="A17" s="388" t="s">
        <v>177</v>
      </c>
      <c r="B17" s="388"/>
      <c r="C17" s="388"/>
      <c r="D17" s="388"/>
      <c r="E17" s="388"/>
      <c r="F17" s="388"/>
      <c r="G17" s="388"/>
      <c r="H17" s="388"/>
      <c r="I17" s="388"/>
      <c r="J17" s="388"/>
      <c r="K17" s="388"/>
      <c r="L17" s="388"/>
      <c r="M17" s="388"/>
      <c r="N17" s="388"/>
      <c r="O17" s="388"/>
      <c r="P17" s="388"/>
      <c r="Q17" s="388"/>
      <c r="R17" s="388"/>
      <c r="S17" s="388"/>
      <c r="T17" s="388"/>
      <c r="U17" s="388"/>
      <c r="V17" s="388"/>
      <c r="W17" s="388"/>
      <c r="X17" s="388"/>
      <c r="Y17" s="388"/>
      <c r="Z17" s="388"/>
      <c r="AA17" s="388"/>
      <c r="AB17" s="388"/>
      <c r="AC17" s="388"/>
      <c r="AD17" s="388"/>
      <c r="AE17" s="388"/>
      <c r="AF17" s="388"/>
      <c r="AG17" s="388"/>
      <c r="AH17" s="388"/>
      <c r="AI17" s="388"/>
      <c r="AJ17" s="388"/>
      <c r="AK17" s="399" t="s">
        <v>430</v>
      </c>
      <c r="AL17" s="399"/>
      <c r="AM17" s="399"/>
      <c r="AN17" s="399"/>
      <c r="AO17" s="399"/>
      <c r="AP17" s="399"/>
      <c r="AQ17" s="399"/>
      <c r="AR17" s="399"/>
      <c r="AS17" s="399"/>
      <c r="AT17" s="399"/>
      <c r="AU17" s="399"/>
      <c r="AV17" s="399"/>
      <c r="AW17" s="399"/>
      <c r="AX17" s="399"/>
      <c r="AY17" s="399"/>
      <c r="AZ17" s="399"/>
      <c r="BA17" s="399"/>
      <c r="BB17" s="399"/>
      <c r="BC17" s="399"/>
      <c r="BD17" s="399"/>
      <c r="BE17" s="399"/>
      <c r="BF17" s="399"/>
      <c r="BG17" s="399"/>
      <c r="BH17" s="399"/>
      <c r="BI17" s="399"/>
      <c r="BJ17" s="399"/>
      <c r="BK17" s="399"/>
      <c r="BL17" s="399"/>
      <c r="BM17" s="399"/>
      <c r="BN17" s="399"/>
      <c r="BO17" s="399"/>
      <c r="BP17" s="399"/>
      <c r="BQ17" s="399"/>
      <c r="BR17" s="399"/>
      <c r="BS17" s="399"/>
      <c r="BT17" s="399"/>
      <c r="BU17" s="399"/>
      <c r="BV17" s="399"/>
      <c r="BW17" s="399"/>
      <c r="BX17" s="399"/>
      <c r="BY17" s="399"/>
      <c r="BZ17" s="399"/>
      <c r="CA17" s="399"/>
      <c r="CB17" s="399"/>
      <c r="CC17" s="399"/>
      <c r="CD17" s="399"/>
      <c r="CE17" s="399"/>
      <c r="CF17" s="384">
        <f>CF19</f>
        <v>26491.5</v>
      </c>
      <c r="CG17" s="384"/>
      <c r="CH17" s="384"/>
      <c r="CI17" s="384"/>
      <c r="CJ17" s="384"/>
      <c r="CK17" s="384"/>
      <c r="CL17" s="384"/>
      <c r="CM17" s="384"/>
      <c r="CN17" s="384"/>
      <c r="CO17" s="384"/>
      <c r="CP17" s="384"/>
      <c r="CQ17" s="384"/>
      <c r="CR17" s="384"/>
      <c r="CS17" s="384"/>
      <c r="CT17" s="384"/>
      <c r="CU17" s="384"/>
      <c r="CV17" s="384"/>
      <c r="CW17" s="384">
        <f>CW19</f>
        <v>3686.0999999999995</v>
      </c>
      <c r="CX17" s="384"/>
      <c r="CY17" s="384"/>
      <c r="CZ17" s="384"/>
      <c r="DA17" s="384"/>
      <c r="DB17" s="384"/>
      <c r="DC17" s="384"/>
      <c r="DD17" s="384"/>
      <c r="DE17" s="384"/>
      <c r="DF17" s="384"/>
      <c r="DG17" s="384"/>
      <c r="DH17" s="384"/>
      <c r="DI17" s="384"/>
      <c r="DJ17" s="384"/>
      <c r="DK17" s="384"/>
      <c r="DL17" s="384"/>
      <c r="DM17" s="384"/>
    </row>
    <row r="18" spans="1:137" s="19" customFormat="1" ht="15" customHeight="1" x14ac:dyDescent="0.2">
      <c r="A18" s="398" t="s">
        <v>178</v>
      </c>
      <c r="B18" s="398"/>
      <c r="C18" s="398"/>
      <c r="D18" s="398"/>
      <c r="E18" s="398"/>
      <c r="F18" s="398"/>
      <c r="G18" s="398"/>
      <c r="H18" s="398"/>
      <c r="I18" s="398"/>
      <c r="J18" s="398"/>
      <c r="K18" s="398"/>
      <c r="L18" s="398"/>
      <c r="M18" s="398"/>
      <c r="N18" s="398"/>
      <c r="O18" s="398"/>
      <c r="P18" s="398"/>
      <c r="Q18" s="398"/>
      <c r="R18" s="398"/>
      <c r="S18" s="398"/>
      <c r="T18" s="398"/>
      <c r="U18" s="398"/>
      <c r="V18" s="398"/>
      <c r="W18" s="398"/>
      <c r="X18" s="398"/>
      <c r="Y18" s="398"/>
      <c r="Z18" s="398"/>
      <c r="AA18" s="398"/>
      <c r="AB18" s="398"/>
      <c r="AC18" s="398"/>
      <c r="AD18" s="398"/>
      <c r="AE18" s="398"/>
      <c r="AF18" s="398"/>
      <c r="AG18" s="398"/>
      <c r="AH18" s="398"/>
      <c r="AI18" s="398"/>
      <c r="AJ18" s="398"/>
      <c r="AK18" s="389" t="s">
        <v>431</v>
      </c>
      <c r="AL18" s="389"/>
      <c r="AM18" s="389"/>
      <c r="AN18" s="389"/>
      <c r="AO18" s="389"/>
      <c r="AP18" s="389"/>
      <c r="AQ18" s="389"/>
      <c r="AR18" s="389"/>
      <c r="AS18" s="389"/>
      <c r="AT18" s="389"/>
      <c r="AU18" s="389"/>
      <c r="AV18" s="389"/>
      <c r="AW18" s="389"/>
      <c r="AX18" s="389"/>
      <c r="AY18" s="389"/>
      <c r="AZ18" s="389"/>
      <c r="BA18" s="389"/>
      <c r="BB18" s="389"/>
      <c r="BC18" s="389"/>
      <c r="BD18" s="389"/>
      <c r="BE18" s="389"/>
      <c r="BF18" s="389"/>
      <c r="BG18" s="389"/>
      <c r="BH18" s="389"/>
      <c r="BI18" s="389"/>
      <c r="BJ18" s="389"/>
      <c r="BK18" s="389"/>
      <c r="BL18" s="389"/>
      <c r="BM18" s="389"/>
      <c r="BN18" s="389"/>
      <c r="BO18" s="389"/>
      <c r="BP18" s="389"/>
      <c r="BQ18" s="389"/>
      <c r="BR18" s="389"/>
      <c r="BS18" s="389"/>
      <c r="BT18" s="389"/>
      <c r="BU18" s="389"/>
      <c r="BV18" s="389"/>
      <c r="BW18" s="389"/>
      <c r="BX18" s="389"/>
      <c r="BY18" s="389"/>
      <c r="BZ18" s="389"/>
      <c r="CA18" s="389"/>
      <c r="CB18" s="389"/>
      <c r="CC18" s="389"/>
      <c r="CD18" s="389"/>
      <c r="CE18" s="389"/>
      <c r="CF18" s="385">
        <f>CF19</f>
        <v>26491.5</v>
      </c>
      <c r="CG18" s="385"/>
      <c r="CH18" s="385"/>
      <c r="CI18" s="385"/>
      <c r="CJ18" s="385"/>
      <c r="CK18" s="385"/>
      <c r="CL18" s="385"/>
      <c r="CM18" s="385"/>
      <c r="CN18" s="385"/>
      <c r="CO18" s="385"/>
      <c r="CP18" s="385"/>
      <c r="CQ18" s="385"/>
      <c r="CR18" s="385"/>
      <c r="CS18" s="385"/>
      <c r="CT18" s="385"/>
      <c r="CU18" s="385"/>
      <c r="CV18" s="385"/>
      <c r="CW18" s="385">
        <f>CW19</f>
        <v>3686.0999999999995</v>
      </c>
      <c r="CX18" s="385"/>
      <c r="CY18" s="385"/>
      <c r="CZ18" s="385"/>
      <c r="DA18" s="385"/>
      <c r="DB18" s="385"/>
      <c r="DC18" s="385"/>
      <c r="DD18" s="385"/>
      <c r="DE18" s="385"/>
      <c r="DF18" s="385"/>
      <c r="DG18" s="385"/>
      <c r="DH18" s="385"/>
      <c r="DI18" s="385"/>
      <c r="DJ18" s="385"/>
      <c r="DK18" s="385"/>
      <c r="DL18" s="385"/>
      <c r="DM18" s="385"/>
    </row>
    <row r="19" spans="1:137" s="19" customFormat="1" ht="15" customHeight="1" x14ac:dyDescent="0.2">
      <c r="A19" s="398" t="s">
        <v>179</v>
      </c>
      <c r="B19" s="398"/>
      <c r="C19" s="398"/>
      <c r="D19" s="398"/>
      <c r="E19" s="398"/>
      <c r="F19" s="398"/>
      <c r="G19" s="398"/>
      <c r="H19" s="398"/>
      <c r="I19" s="398"/>
      <c r="J19" s="398"/>
      <c r="K19" s="398"/>
      <c r="L19" s="398"/>
      <c r="M19" s="398"/>
      <c r="N19" s="398"/>
      <c r="O19" s="398"/>
      <c r="P19" s="398"/>
      <c r="Q19" s="398"/>
      <c r="R19" s="398"/>
      <c r="S19" s="398"/>
      <c r="T19" s="398"/>
      <c r="U19" s="398"/>
      <c r="V19" s="398"/>
      <c r="W19" s="398"/>
      <c r="X19" s="398"/>
      <c r="Y19" s="398"/>
      <c r="Z19" s="398"/>
      <c r="AA19" s="398"/>
      <c r="AB19" s="398"/>
      <c r="AC19" s="398"/>
      <c r="AD19" s="398"/>
      <c r="AE19" s="398"/>
      <c r="AF19" s="398"/>
      <c r="AG19" s="398"/>
      <c r="AH19" s="398"/>
      <c r="AI19" s="398"/>
      <c r="AJ19" s="398"/>
      <c r="AK19" s="389" t="s">
        <v>432</v>
      </c>
      <c r="AL19" s="389"/>
      <c r="AM19" s="389"/>
      <c r="AN19" s="389"/>
      <c r="AO19" s="389"/>
      <c r="AP19" s="389"/>
      <c r="AQ19" s="389"/>
      <c r="AR19" s="389"/>
      <c r="AS19" s="389"/>
      <c r="AT19" s="389"/>
      <c r="AU19" s="389"/>
      <c r="AV19" s="389"/>
      <c r="AW19" s="389"/>
      <c r="AX19" s="389"/>
      <c r="AY19" s="389"/>
      <c r="AZ19" s="389"/>
      <c r="BA19" s="389"/>
      <c r="BB19" s="389"/>
      <c r="BC19" s="389"/>
      <c r="BD19" s="389"/>
      <c r="BE19" s="389"/>
      <c r="BF19" s="389"/>
      <c r="BG19" s="389"/>
      <c r="BH19" s="389"/>
      <c r="BI19" s="389"/>
      <c r="BJ19" s="389"/>
      <c r="BK19" s="389"/>
      <c r="BL19" s="389"/>
      <c r="BM19" s="389"/>
      <c r="BN19" s="389"/>
      <c r="BO19" s="389"/>
      <c r="BP19" s="389"/>
      <c r="BQ19" s="389"/>
      <c r="BR19" s="389"/>
      <c r="BS19" s="389"/>
      <c r="BT19" s="389"/>
      <c r="BU19" s="389"/>
      <c r="BV19" s="389"/>
      <c r="BW19" s="389"/>
      <c r="BX19" s="389"/>
      <c r="BY19" s="389"/>
      <c r="BZ19" s="389"/>
      <c r="CA19" s="389"/>
      <c r="CB19" s="389"/>
      <c r="CC19" s="389"/>
      <c r="CD19" s="389"/>
      <c r="CE19" s="389"/>
      <c r="CF19" s="385">
        <f>CF20</f>
        <v>26491.5</v>
      </c>
      <c r="CG19" s="385"/>
      <c r="CH19" s="385"/>
      <c r="CI19" s="385"/>
      <c r="CJ19" s="385"/>
      <c r="CK19" s="385"/>
      <c r="CL19" s="385"/>
      <c r="CM19" s="385"/>
      <c r="CN19" s="385"/>
      <c r="CO19" s="385"/>
      <c r="CP19" s="385"/>
      <c r="CQ19" s="385"/>
      <c r="CR19" s="385"/>
      <c r="CS19" s="385"/>
      <c r="CT19" s="385"/>
      <c r="CU19" s="385"/>
      <c r="CV19" s="385"/>
      <c r="CW19" s="385">
        <f>CW20</f>
        <v>3686.0999999999995</v>
      </c>
      <c r="CX19" s="385"/>
      <c r="CY19" s="385"/>
      <c r="CZ19" s="385"/>
      <c r="DA19" s="385"/>
      <c r="DB19" s="385"/>
      <c r="DC19" s="385"/>
      <c r="DD19" s="385"/>
      <c r="DE19" s="385"/>
      <c r="DF19" s="385"/>
      <c r="DG19" s="385"/>
      <c r="DH19" s="385"/>
      <c r="DI19" s="385"/>
      <c r="DJ19" s="385"/>
      <c r="DK19" s="385"/>
      <c r="DL19" s="385"/>
      <c r="DM19" s="385"/>
    </row>
    <row r="20" spans="1:137" s="19" customFormat="1" ht="25.5" customHeight="1" x14ac:dyDescent="0.2">
      <c r="A20" s="398" t="s">
        <v>241</v>
      </c>
      <c r="B20" s="398"/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398"/>
      <c r="N20" s="398"/>
      <c r="O20" s="398"/>
      <c r="P20" s="398"/>
      <c r="Q20" s="398"/>
      <c r="R20" s="398"/>
      <c r="S20" s="398"/>
      <c r="T20" s="398"/>
      <c r="U20" s="398"/>
      <c r="V20" s="398"/>
      <c r="W20" s="398"/>
      <c r="X20" s="398"/>
      <c r="Y20" s="398"/>
      <c r="Z20" s="398"/>
      <c r="AA20" s="398"/>
      <c r="AB20" s="398"/>
      <c r="AC20" s="398"/>
      <c r="AD20" s="398"/>
      <c r="AE20" s="398"/>
      <c r="AF20" s="398"/>
      <c r="AG20" s="398"/>
      <c r="AH20" s="398"/>
      <c r="AI20" s="398"/>
      <c r="AJ20" s="398"/>
      <c r="AK20" s="389" t="s">
        <v>433</v>
      </c>
      <c r="AL20" s="389"/>
      <c r="AM20" s="389"/>
      <c r="AN20" s="389"/>
      <c r="AO20" s="389"/>
      <c r="AP20" s="389"/>
      <c r="AQ20" s="389"/>
      <c r="AR20" s="389"/>
      <c r="AS20" s="389"/>
      <c r="AT20" s="389"/>
      <c r="AU20" s="389"/>
      <c r="AV20" s="389"/>
      <c r="AW20" s="389"/>
      <c r="AX20" s="389"/>
      <c r="AY20" s="389"/>
      <c r="AZ20" s="389"/>
      <c r="BA20" s="389"/>
      <c r="BB20" s="389"/>
      <c r="BC20" s="389"/>
      <c r="BD20" s="389"/>
      <c r="BE20" s="389"/>
      <c r="BF20" s="389"/>
      <c r="BG20" s="389"/>
      <c r="BH20" s="389"/>
      <c r="BI20" s="389"/>
      <c r="BJ20" s="389"/>
      <c r="BK20" s="389"/>
      <c r="BL20" s="389"/>
      <c r="BM20" s="389"/>
      <c r="BN20" s="389"/>
      <c r="BO20" s="389"/>
      <c r="BP20" s="389"/>
      <c r="BQ20" s="389"/>
      <c r="BR20" s="389"/>
      <c r="BS20" s="389"/>
      <c r="BT20" s="389"/>
      <c r="BU20" s="389"/>
      <c r="BV20" s="389"/>
      <c r="BW20" s="389"/>
      <c r="BX20" s="389"/>
      <c r="BY20" s="389"/>
      <c r="BZ20" s="389"/>
      <c r="CA20" s="389"/>
      <c r="CB20" s="389"/>
      <c r="CC20" s="389"/>
      <c r="CD20" s="389"/>
      <c r="CE20" s="389"/>
      <c r="CF20" s="385">
        <f>'Расходы 1 кв 2022 (прил.2)'!G9</f>
        <v>26491.5</v>
      </c>
      <c r="CG20" s="385"/>
      <c r="CH20" s="385"/>
      <c r="CI20" s="385"/>
      <c r="CJ20" s="385"/>
      <c r="CK20" s="385"/>
      <c r="CL20" s="385"/>
      <c r="CM20" s="385"/>
      <c r="CN20" s="385"/>
      <c r="CO20" s="385"/>
      <c r="CP20" s="385"/>
      <c r="CQ20" s="385"/>
      <c r="CR20" s="385"/>
      <c r="CS20" s="385"/>
      <c r="CT20" s="385"/>
      <c r="CU20" s="385"/>
      <c r="CV20" s="385"/>
      <c r="CW20" s="385">
        <f>SUM('Расходы 1 кв 2022 (прил.2)'!H9)</f>
        <v>3686.0999999999995</v>
      </c>
      <c r="CX20" s="385"/>
      <c r="CY20" s="385"/>
      <c r="CZ20" s="385"/>
      <c r="DA20" s="385"/>
      <c r="DB20" s="385"/>
      <c r="DC20" s="385"/>
      <c r="DD20" s="385"/>
      <c r="DE20" s="385"/>
      <c r="DF20" s="385"/>
      <c r="DG20" s="385"/>
      <c r="DH20" s="385"/>
      <c r="DI20" s="385"/>
      <c r="DJ20" s="385"/>
      <c r="DK20" s="385"/>
      <c r="DL20" s="385"/>
      <c r="DM20" s="385"/>
      <c r="DN20" s="382"/>
      <c r="DO20" s="383"/>
      <c r="DP20" s="383"/>
      <c r="DQ20" s="383"/>
      <c r="DR20" s="383"/>
      <c r="DS20" s="383"/>
      <c r="DT20" s="383"/>
      <c r="DU20" s="383"/>
      <c r="DV20" s="383"/>
      <c r="DW20" s="383"/>
      <c r="DX20" s="383"/>
      <c r="DY20" s="383"/>
      <c r="DZ20" s="383"/>
      <c r="EA20" s="383"/>
      <c r="EB20" s="383"/>
      <c r="EC20" s="383"/>
      <c r="ED20" s="383"/>
      <c r="EE20" s="383"/>
      <c r="EF20" s="383"/>
      <c r="EG20" s="383"/>
    </row>
    <row r="21" spans="1:137" ht="15" customHeight="1" x14ac:dyDescent="0.2">
      <c r="A21" s="343"/>
      <c r="B21" s="343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  <c r="AG21" s="343"/>
      <c r="AH21" s="343"/>
      <c r="AI21" s="343"/>
      <c r="AJ21" s="343"/>
      <c r="AK21" s="353"/>
      <c r="AL21" s="353"/>
      <c r="AM21" s="353"/>
      <c r="AN21" s="353"/>
      <c r="AO21" s="353"/>
      <c r="AP21" s="353"/>
      <c r="AQ21" s="353"/>
      <c r="AR21" s="353"/>
      <c r="AS21" s="353"/>
      <c r="AT21" s="353"/>
      <c r="AU21" s="353"/>
      <c r="AV21" s="353"/>
      <c r="AW21" s="353"/>
      <c r="AX21" s="353"/>
      <c r="AY21" s="353"/>
      <c r="AZ21" s="353"/>
      <c r="BA21" s="353"/>
      <c r="BB21" s="353"/>
      <c r="BC21" s="353"/>
      <c r="BD21" s="353"/>
      <c r="BE21" s="353"/>
      <c r="BF21" s="353"/>
      <c r="BG21" s="353"/>
      <c r="BH21" s="353"/>
      <c r="BI21" s="353"/>
      <c r="BJ21" s="353"/>
      <c r="BK21" s="353"/>
      <c r="BL21" s="353"/>
      <c r="BM21" s="353"/>
      <c r="BN21" s="353"/>
      <c r="BO21" s="353"/>
      <c r="BP21" s="353"/>
      <c r="BQ21" s="353"/>
      <c r="BR21" s="353"/>
      <c r="BS21" s="353"/>
      <c r="BT21" s="353"/>
      <c r="BU21" s="353"/>
      <c r="BV21" s="353"/>
      <c r="BW21" s="353"/>
      <c r="BX21" s="353"/>
      <c r="BY21" s="353"/>
      <c r="BZ21" s="353"/>
      <c r="CA21" s="353"/>
      <c r="CB21" s="353"/>
      <c r="CC21" s="353"/>
      <c r="CD21" s="353"/>
      <c r="CE21" s="353"/>
      <c r="CF21" s="344"/>
      <c r="CG21" s="344"/>
      <c r="CH21" s="344"/>
      <c r="CI21" s="344"/>
      <c r="CJ21" s="344"/>
      <c r="CK21" s="344"/>
      <c r="CL21" s="344"/>
      <c r="CM21" s="344"/>
      <c r="CN21" s="344"/>
      <c r="CO21" s="344"/>
      <c r="CP21" s="344"/>
      <c r="CQ21" s="344"/>
      <c r="CR21" s="344"/>
      <c r="CS21" s="344"/>
      <c r="CT21" s="344"/>
      <c r="CU21" s="344"/>
      <c r="CV21" s="344"/>
      <c r="CW21" s="344"/>
      <c r="CX21" s="344"/>
      <c r="CY21" s="344"/>
      <c r="CZ21" s="344"/>
      <c r="DA21" s="344"/>
      <c r="DB21" s="344"/>
      <c r="DC21" s="344"/>
      <c r="DD21" s="344"/>
      <c r="DE21" s="344"/>
      <c r="DF21" s="344"/>
      <c r="DG21" s="344"/>
      <c r="DH21" s="344"/>
      <c r="DI21" s="344"/>
      <c r="DJ21" s="344"/>
      <c r="DK21" s="344"/>
      <c r="DL21" s="344"/>
      <c r="DM21" s="344"/>
    </row>
    <row r="22" spans="1:137" ht="15" customHeight="1" x14ac:dyDescent="0.2">
      <c r="A22" s="337"/>
      <c r="B22" s="337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337"/>
      <c r="R22" s="337"/>
      <c r="S22" s="337"/>
      <c r="T22" s="337"/>
      <c r="U22" s="337"/>
      <c r="V22" s="337"/>
      <c r="W22" s="337"/>
      <c r="X22" s="337"/>
      <c r="Y22" s="337"/>
      <c r="Z22" s="337"/>
      <c r="AA22" s="337"/>
      <c r="AB22" s="337"/>
      <c r="AC22" s="337"/>
      <c r="AD22" s="337"/>
      <c r="AE22" s="337"/>
      <c r="AF22" s="337"/>
      <c r="AG22" s="337"/>
      <c r="AH22" s="337"/>
      <c r="AI22" s="337"/>
      <c r="AJ22" s="337"/>
      <c r="AK22" s="338"/>
      <c r="AL22" s="338"/>
      <c r="AM22" s="338"/>
      <c r="AN22" s="338"/>
      <c r="AO22" s="338"/>
      <c r="AP22" s="338"/>
      <c r="AQ22" s="338"/>
      <c r="AR22" s="338"/>
      <c r="AS22" s="338"/>
      <c r="AT22" s="338"/>
      <c r="AU22" s="338"/>
      <c r="AV22" s="338"/>
      <c r="AW22" s="338"/>
      <c r="AX22" s="338"/>
      <c r="AY22" s="338"/>
      <c r="AZ22" s="338"/>
      <c r="BA22" s="338"/>
      <c r="BB22" s="338"/>
      <c r="BC22" s="338"/>
      <c r="BD22" s="338"/>
      <c r="BE22" s="338"/>
      <c r="BF22" s="338"/>
      <c r="BG22" s="338"/>
      <c r="BH22" s="338"/>
      <c r="BI22" s="338"/>
      <c r="BJ22" s="338"/>
      <c r="BK22" s="338"/>
      <c r="BL22" s="338"/>
      <c r="BM22" s="338"/>
      <c r="BN22" s="338"/>
      <c r="BO22" s="338"/>
      <c r="BP22" s="338"/>
      <c r="BQ22" s="338"/>
      <c r="BR22" s="338"/>
      <c r="BS22" s="338"/>
      <c r="BT22" s="338"/>
      <c r="BU22" s="338"/>
      <c r="BV22" s="338"/>
      <c r="BW22" s="338"/>
      <c r="BX22" s="338"/>
      <c r="BY22" s="338"/>
      <c r="BZ22" s="338"/>
      <c r="CA22" s="338"/>
      <c r="CB22" s="338"/>
      <c r="CC22" s="338"/>
      <c r="CD22" s="338"/>
      <c r="CE22" s="338"/>
      <c r="CF22" s="344"/>
      <c r="CG22" s="344"/>
      <c r="CH22" s="344"/>
      <c r="CI22" s="344"/>
      <c r="CJ22" s="344"/>
      <c r="CK22" s="344"/>
      <c r="CL22" s="344"/>
      <c r="CM22" s="344"/>
      <c r="CN22" s="344"/>
      <c r="CO22" s="344"/>
      <c r="CP22" s="344"/>
      <c r="CQ22" s="344"/>
      <c r="CR22" s="344"/>
      <c r="CS22" s="344"/>
      <c r="CT22" s="344"/>
      <c r="CU22" s="344"/>
      <c r="CV22" s="344"/>
      <c r="CW22" s="344"/>
      <c r="CX22" s="344"/>
      <c r="CY22" s="344"/>
      <c r="CZ22" s="344"/>
      <c r="DA22" s="344"/>
      <c r="DB22" s="344"/>
      <c r="DC22" s="344"/>
      <c r="DD22" s="344"/>
      <c r="DE22" s="344"/>
      <c r="DF22" s="344"/>
      <c r="DG22" s="344"/>
      <c r="DH22" s="344"/>
      <c r="DI22" s="344"/>
      <c r="DJ22" s="344"/>
      <c r="DK22" s="344"/>
      <c r="DL22" s="344"/>
      <c r="DM22" s="344"/>
    </row>
    <row r="23" spans="1:137" ht="15" customHeight="1" x14ac:dyDescent="0.2">
      <c r="A23" s="337"/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8"/>
      <c r="AL23" s="338"/>
      <c r="AM23" s="338"/>
      <c r="AN23" s="338"/>
      <c r="AO23" s="338"/>
      <c r="AP23" s="338"/>
      <c r="AQ23" s="338"/>
      <c r="AR23" s="338"/>
      <c r="AS23" s="338"/>
      <c r="AT23" s="338"/>
      <c r="AU23" s="338"/>
      <c r="AV23" s="338"/>
      <c r="AW23" s="338"/>
      <c r="AX23" s="338"/>
      <c r="AY23" s="338"/>
      <c r="AZ23" s="338"/>
      <c r="BA23" s="338"/>
      <c r="BB23" s="338"/>
      <c r="BC23" s="338"/>
      <c r="BD23" s="338"/>
      <c r="BE23" s="338"/>
      <c r="BF23" s="338"/>
      <c r="BG23" s="338"/>
      <c r="BH23" s="338"/>
      <c r="BI23" s="338"/>
      <c r="BJ23" s="338"/>
      <c r="BK23" s="338"/>
      <c r="BL23" s="338"/>
      <c r="BM23" s="338"/>
      <c r="BN23" s="338"/>
      <c r="BO23" s="338"/>
      <c r="BP23" s="338"/>
      <c r="BQ23" s="338"/>
      <c r="BR23" s="338"/>
      <c r="BS23" s="338"/>
      <c r="BT23" s="338"/>
      <c r="BU23" s="338"/>
      <c r="BV23" s="338"/>
      <c r="BW23" s="338"/>
      <c r="BX23" s="338"/>
      <c r="BY23" s="338"/>
      <c r="BZ23" s="338"/>
      <c r="CA23" s="338"/>
      <c r="CB23" s="338"/>
      <c r="CC23" s="338"/>
      <c r="CD23" s="338"/>
      <c r="CE23" s="338"/>
      <c r="CF23" s="344"/>
      <c r="CG23" s="344"/>
      <c r="CH23" s="344"/>
      <c r="CI23" s="344"/>
      <c r="CJ23" s="344"/>
      <c r="CK23" s="344"/>
      <c r="CL23" s="344"/>
      <c r="CM23" s="344"/>
      <c r="CN23" s="344"/>
      <c r="CO23" s="344"/>
      <c r="CP23" s="344"/>
      <c r="CQ23" s="344"/>
      <c r="CR23" s="344"/>
      <c r="CS23" s="344"/>
      <c r="CT23" s="344"/>
      <c r="CU23" s="344"/>
      <c r="CV23" s="344"/>
      <c r="CW23" s="344"/>
      <c r="CX23" s="344"/>
      <c r="CY23" s="344"/>
      <c r="CZ23" s="344"/>
      <c r="DA23" s="344"/>
      <c r="DB23" s="344"/>
      <c r="DC23" s="344"/>
      <c r="DD23" s="344"/>
      <c r="DE23" s="344"/>
      <c r="DF23" s="344"/>
      <c r="DG23" s="344"/>
      <c r="DH23" s="344"/>
      <c r="DI23" s="344"/>
      <c r="DJ23" s="344"/>
      <c r="DK23" s="344"/>
      <c r="DL23" s="344"/>
      <c r="DM23" s="344"/>
    </row>
    <row r="24" spans="1:137" ht="15" customHeight="1" x14ac:dyDescent="0.2">
      <c r="A24" s="337"/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8"/>
      <c r="AL24" s="338"/>
      <c r="AM24" s="338"/>
      <c r="AN24" s="338"/>
      <c r="AO24" s="338"/>
      <c r="AP24" s="338"/>
      <c r="AQ24" s="338"/>
      <c r="AR24" s="338"/>
      <c r="AS24" s="338"/>
      <c r="AT24" s="338"/>
      <c r="AU24" s="338"/>
      <c r="AV24" s="338"/>
      <c r="AW24" s="338"/>
      <c r="AX24" s="338"/>
      <c r="AY24" s="338"/>
      <c r="AZ24" s="338"/>
      <c r="BA24" s="338"/>
      <c r="BB24" s="338"/>
      <c r="BC24" s="338"/>
      <c r="BD24" s="338"/>
      <c r="BE24" s="338"/>
      <c r="BF24" s="338"/>
      <c r="BG24" s="338"/>
      <c r="BH24" s="338"/>
      <c r="BI24" s="338"/>
      <c r="BJ24" s="338"/>
      <c r="BK24" s="338"/>
      <c r="BL24" s="338"/>
      <c r="BM24" s="338"/>
      <c r="BN24" s="338"/>
      <c r="BO24" s="338"/>
      <c r="BP24" s="338"/>
      <c r="BQ24" s="338"/>
      <c r="BR24" s="338"/>
      <c r="BS24" s="338"/>
      <c r="BT24" s="338"/>
      <c r="BU24" s="338"/>
      <c r="BV24" s="338"/>
      <c r="BW24" s="338"/>
      <c r="BX24" s="338"/>
      <c r="BY24" s="338"/>
      <c r="BZ24" s="338"/>
      <c r="CA24" s="338"/>
      <c r="CB24" s="338"/>
      <c r="CC24" s="338"/>
      <c r="CD24" s="338"/>
      <c r="CE24" s="338"/>
      <c r="CF24" s="344"/>
      <c r="CG24" s="344"/>
      <c r="CH24" s="344"/>
      <c r="CI24" s="344"/>
      <c r="CJ24" s="344"/>
      <c r="CK24" s="344"/>
      <c r="CL24" s="344"/>
      <c r="CM24" s="344"/>
      <c r="CN24" s="344"/>
      <c r="CO24" s="344"/>
      <c r="CP24" s="344"/>
      <c r="CQ24" s="344"/>
      <c r="CR24" s="344"/>
      <c r="CS24" s="344"/>
      <c r="CT24" s="344"/>
      <c r="CU24" s="344"/>
      <c r="CV24" s="344"/>
      <c r="CW24" s="344"/>
      <c r="CX24" s="344"/>
      <c r="CY24" s="344"/>
      <c r="CZ24" s="344"/>
      <c r="DA24" s="344"/>
      <c r="DB24" s="344"/>
      <c r="DC24" s="344"/>
      <c r="DD24" s="344"/>
      <c r="DE24" s="344"/>
      <c r="DF24" s="344"/>
      <c r="DG24" s="344"/>
      <c r="DH24" s="344"/>
      <c r="DI24" s="344"/>
      <c r="DJ24" s="344"/>
      <c r="DK24" s="344"/>
      <c r="DL24" s="344"/>
      <c r="DM24" s="344"/>
    </row>
    <row r="25" spans="1:137" ht="15" customHeight="1" x14ac:dyDescent="0.2">
      <c r="A25" s="337"/>
      <c r="B25" s="337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7"/>
      <c r="AI25" s="337"/>
      <c r="AJ25" s="337"/>
      <c r="AK25" s="338"/>
      <c r="AL25" s="338"/>
      <c r="AM25" s="338"/>
      <c r="AN25" s="338"/>
      <c r="AO25" s="338"/>
      <c r="AP25" s="338"/>
      <c r="AQ25" s="338"/>
      <c r="AR25" s="338"/>
      <c r="AS25" s="338"/>
      <c r="AT25" s="338"/>
      <c r="AU25" s="338"/>
      <c r="AV25" s="338"/>
      <c r="AW25" s="338"/>
      <c r="AX25" s="338"/>
      <c r="AY25" s="338"/>
      <c r="AZ25" s="338"/>
      <c r="BA25" s="338"/>
      <c r="BB25" s="338"/>
      <c r="BC25" s="338"/>
      <c r="BD25" s="338"/>
      <c r="BE25" s="338"/>
      <c r="BF25" s="338"/>
      <c r="BG25" s="338"/>
      <c r="BH25" s="338"/>
      <c r="BI25" s="338"/>
      <c r="BJ25" s="338"/>
      <c r="BK25" s="338"/>
      <c r="BL25" s="338"/>
      <c r="BM25" s="338"/>
      <c r="BN25" s="338"/>
      <c r="BO25" s="338"/>
      <c r="BP25" s="338"/>
      <c r="BQ25" s="338"/>
      <c r="BR25" s="338"/>
      <c r="BS25" s="338"/>
      <c r="BT25" s="338"/>
      <c r="BU25" s="338"/>
      <c r="BV25" s="338"/>
      <c r="BW25" s="338"/>
      <c r="BX25" s="338"/>
      <c r="BY25" s="338"/>
      <c r="BZ25" s="338"/>
      <c r="CA25" s="338"/>
      <c r="CB25" s="338"/>
      <c r="CC25" s="338"/>
      <c r="CD25" s="338"/>
      <c r="CE25" s="338"/>
      <c r="CF25" s="344"/>
      <c r="CG25" s="344"/>
      <c r="CH25" s="344"/>
      <c r="CI25" s="344"/>
      <c r="CJ25" s="344"/>
      <c r="CK25" s="344"/>
      <c r="CL25" s="344"/>
      <c r="CM25" s="344"/>
      <c r="CN25" s="344"/>
      <c r="CO25" s="344"/>
      <c r="CP25" s="344"/>
      <c r="CQ25" s="344"/>
      <c r="CR25" s="344"/>
      <c r="CS25" s="344"/>
      <c r="CT25" s="344"/>
      <c r="CU25" s="344"/>
      <c r="CV25" s="344"/>
      <c r="CW25" s="344"/>
      <c r="CX25" s="344"/>
      <c r="CY25" s="344"/>
      <c r="CZ25" s="344"/>
      <c r="DA25" s="344"/>
      <c r="DB25" s="344"/>
      <c r="DC25" s="344"/>
      <c r="DD25" s="344"/>
      <c r="DE25" s="344"/>
      <c r="DF25" s="344"/>
      <c r="DG25" s="344"/>
      <c r="DH25" s="344"/>
      <c r="DI25" s="344"/>
      <c r="DJ25" s="344"/>
      <c r="DK25" s="344"/>
      <c r="DL25" s="344"/>
      <c r="DM25" s="344"/>
    </row>
    <row r="26" spans="1:137" ht="15" customHeight="1" x14ac:dyDescent="0.2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7"/>
      <c r="AK26" s="338"/>
      <c r="AL26" s="338"/>
      <c r="AM26" s="338"/>
      <c r="AN26" s="338"/>
      <c r="AO26" s="338"/>
      <c r="AP26" s="338"/>
      <c r="AQ26" s="338"/>
      <c r="AR26" s="338"/>
      <c r="AS26" s="338"/>
      <c r="AT26" s="338"/>
      <c r="AU26" s="338"/>
      <c r="AV26" s="338"/>
      <c r="AW26" s="338"/>
      <c r="AX26" s="338"/>
      <c r="AY26" s="338"/>
      <c r="AZ26" s="338"/>
      <c r="BA26" s="338"/>
      <c r="BB26" s="338"/>
      <c r="BC26" s="338"/>
      <c r="BD26" s="338"/>
      <c r="BE26" s="338"/>
      <c r="BF26" s="338"/>
      <c r="BG26" s="338"/>
      <c r="BH26" s="338"/>
      <c r="BI26" s="338"/>
      <c r="BJ26" s="338"/>
      <c r="BK26" s="338"/>
      <c r="BL26" s="338"/>
      <c r="BM26" s="338"/>
      <c r="BN26" s="338"/>
      <c r="BO26" s="338"/>
      <c r="BP26" s="338"/>
      <c r="BQ26" s="338"/>
      <c r="BR26" s="338"/>
      <c r="BS26" s="338"/>
      <c r="BT26" s="338"/>
      <c r="BU26" s="338"/>
      <c r="BV26" s="338"/>
      <c r="BW26" s="338"/>
      <c r="BX26" s="338"/>
      <c r="BY26" s="338"/>
      <c r="BZ26" s="338"/>
      <c r="CA26" s="338"/>
      <c r="CB26" s="338"/>
      <c r="CC26" s="338"/>
      <c r="CD26" s="338"/>
      <c r="CE26" s="338"/>
      <c r="CF26" s="344"/>
      <c r="CG26" s="344"/>
      <c r="CH26" s="344"/>
      <c r="CI26" s="344"/>
      <c r="CJ26" s="344"/>
      <c r="CK26" s="344"/>
      <c r="CL26" s="344"/>
      <c r="CM26" s="344"/>
      <c r="CN26" s="344"/>
      <c r="CO26" s="344"/>
      <c r="CP26" s="344"/>
      <c r="CQ26" s="344"/>
      <c r="CR26" s="344"/>
      <c r="CS26" s="344"/>
      <c r="CT26" s="344"/>
      <c r="CU26" s="344"/>
      <c r="CV26" s="344"/>
      <c r="CW26" s="344"/>
      <c r="CX26" s="344"/>
      <c r="CY26" s="344"/>
      <c r="CZ26" s="344"/>
      <c r="DA26" s="344"/>
      <c r="DB26" s="344"/>
      <c r="DC26" s="344"/>
      <c r="DD26" s="344"/>
      <c r="DE26" s="344"/>
      <c r="DF26" s="344"/>
      <c r="DG26" s="344"/>
      <c r="DH26" s="344"/>
      <c r="DI26" s="344"/>
      <c r="DJ26" s="344"/>
      <c r="DK26" s="344"/>
      <c r="DL26" s="344"/>
      <c r="DM26" s="344"/>
    </row>
    <row r="27" spans="1:137" ht="15" customHeight="1" x14ac:dyDescent="0.2">
      <c r="A27" s="337"/>
      <c r="B27" s="337"/>
      <c r="C27" s="337"/>
      <c r="D27" s="337"/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7"/>
      <c r="AK27" s="338"/>
      <c r="AL27" s="338"/>
      <c r="AM27" s="338"/>
      <c r="AN27" s="338"/>
      <c r="AO27" s="338"/>
      <c r="AP27" s="338"/>
      <c r="AQ27" s="338"/>
      <c r="AR27" s="338"/>
      <c r="AS27" s="338"/>
      <c r="AT27" s="338"/>
      <c r="AU27" s="338"/>
      <c r="AV27" s="338"/>
      <c r="AW27" s="338"/>
      <c r="AX27" s="338"/>
      <c r="AY27" s="338"/>
      <c r="AZ27" s="338"/>
      <c r="BA27" s="338"/>
      <c r="BB27" s="338"/>
      <c r="BC27" s="338"/>
      <c r="BD27" s="338"/>
      <c r="BE27" s="338"/>
      <c r="BF27" s="338"/>
      <c r="BG27" s="338"/>
      <c r="BH27" s="338"/>
      <c r="BI27" s="338"/>
      <c r="BJ27" s="338"/>
      <c r="BK27" s="338"/>
      <c r="BL27" s="338"/>
      <c r="BM27" s="338"/>
      <c r="BN27" s="338"/>
      <c r="BO27" s="338"/>
      <c r="BP27" s="338"/>
      <c r="BQ27" s="338"/>
      <c r="BR27" s="338"/>
      <c r="BS27" s="338"/>
      <c r="BT27" s="338"/>
      <c r="BU27" s="338"/>
      <c r="BV27" s="338"/>
      <c r="BW27" s="338"/>
      <c r="BX27" s="338"/>
      <c r="BY27" s="338"/>
      <c r="BZ27" s="338"/>
      <c r="CA27" s="338"/>
      <c r="CB27" s="338"/>
      <c r="CC27" s="338"/>
      <c r="CD27" s="338"/>
      <c r="CE27" s="338"/>
      <c r="CF27" s="344"/>
      <c r="CG27" s="344"/>
      <c r="CH27" s="344"/>
      <c r="CI27" s="344"/>
      <c r="CJ27" s="344"/>
      <c r="CK27" s="344"/>
      <c r="CL27" s="344"/>
      <c r="CM27" s="344"/>
      <c r="CN27" s="344"/>
      <c r="CO27" s="344"/>
      <c r="CP27" s="344"/>
      <c r="CQ27" s="344"/>
      <c r="CR27" s="344"/>
      <c r="CS27" s="344"/>
      <c r="CT27" s="344"/>
      <c r="CU27" s="344"/>
      <c r="CV27" s="344"/>
      <c r="CW27" s="344"/>
      <c r="CX27" s="344"/>
      <c r="CY27" s="344"/>
      <c r="CZ27" s="344"/>
      <c r="DA27" s="344"/>
      <c r="DB27" s="344"/>
      <c r="DC27" s="344"/>
      <c r="DD27" s="344"/>
      <c r="DE27" s="344"/>
      <c r="DF27" s="344"/>
      <c r="DG27" s="344"/>
      <c r="DH27" s="344"/>
      <c r="DI27" s="344"/>
      <c r="DJ27" s="344"/>
      <c r="DK27" s="344"/>
      <c r="DL27" s="344"/>
      <c r="DM27" s="344"/>
    </row>
    <row r="28" spans="1:137" ht="15" customHeight="1" x14ac:dyDescent="0.2">
      <c r="A28" s="337"/>
      <c r="B28" s="337"/>
      <c r="C28" s="337"/>
      <c r="D28" s="337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8"/>
      <c r="AL28" s="338"/>
      <c r="AM28" s="338"/>
      <c r="AN28" s="338"/>
      <c r="AO28" s="338"/>
      <c r="AP28" s="338"/>
      <c r="AQ28" s="338"/>
      <c r="AR28" s="338"/>
      <c r="AS28" s="338"/>
      <c r="AT28" s="338"/>
      <c r="AU28" s="338"/>
      <c r="AV28" s="338"/>
      <c r="AW28" s="338"/>
      <c r="AX28" s="338"/>
      <c r="AY28" s="338"/>
      <c r="AZ28" s="338"/>
      <c r="BA28" s="338"/>
      <c r="BB28" s="338"/>
      <c r="BC28" s="338"/>
      <c r="BD28" s="338"/>
      <c r="BE28" s="338"/>
      <c r="BF28" s="338"/>
      <c r="BG28" s="338"/>
      <c r="BH28" s="338"/>
      <c r="BI28" s="338"/>
      <c r="BJ28" s="338"/>
      <c r="BK28" s="338"/>
      <c r="BL28" s="338"/>
      <c r="BM28" s="338"/>
      <c r="BN28" s="338"/>
      <c r="BO28" s="338"/>
      <c r="BP28" s="338"/>
      <c r="BQ28" s="338"/>
      <c r="BR28" s="338"/>
      <c r="BS28" s="338"/>
      <c r="BT28" s="338"/>
      <c r="BU28" s="338"/>
      <c r="BV28" s="338"/>
      <c r="BW28" s="338"/>
      <c r="BX28" s="338"/>
      <c r="BY28" s="338"/>
      <c r="BZ28" s="338"/>
      <c r="CA28" s="338"/>
      <c r="CB28" s="338"/>
      <c r="CC28" s="338"/>
      <c r="CD28" s="338"/>
      <c r="CE28" s="338"/>
      <c r="CF28" s="344"/>
      <c r="CG28" s="344"/>
      <c r="CH28" s="344"/>
      <c r="CI28" s="344"/>
      <c r="CJ28" s="344"/>
      <c r="CK28" s="344"/>
      <c r="CL28" s="344"/>
      <c r="CM28" s="344"/>
      <c r="CN28" s="344"/>
      <c r="CO28" s="344"/>
      <c r="CP28" s="344"/>
      <c r="CQ28" s="344"/>
      <c r="CR28" s="344"/>
      <c r="CS28" s="344"/>
      <c r="CT28" s="344"/>
      <c r="CU28" s="344"/>
      <c r="CV28" s="344"/>
      <c r="CW28" s="344"/>
      <c r="CX28" s="344"/>
      <c r="CY28" s="344"/>
      <c r="CZ28" s="344"/>
      <c r="DA28" s="344"/>
      <c r="DB28" s="344"/>
      <c r="DC28" s="344"/>
      <c r="DD28" s="344"/>
      <c r="DE28" s="344"/>
      <c r="DF28" s="344"/>
      <c r="DG28" s="344"/>
      <c r="DH28" s="344"/>
      <c r="DI28" s="344"/>
      <c r="DJ28" s="344"/>
      <c r="DK28" s="344"/>
      <c r="DL28" s="344"/>
      <c r="DM28" s="344"/>
    </row>
    <row r="29" spans="1:137" ht="15" customHeight="1" x14ac:dyDescent="0.2">
      <c r="A29" s="337"/>
      <c r="B29" s="337"/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  <c r="N29" s="337"/>
      <c r="O29" s="337"/>
      <c r="P29" s="337"/>
      <c r="Q29" s="337"/>
      <c r="R29" s="337"/>
      <c r="S29" s="337"/>
      <c r="T29" s="337"/>
      <c r="U29" s="337"/>
      <c r="V29" s="337"/>
      <c r="W29" s="337"/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8"/>
      <c r="AL29" s="338"/>
      <c r="AM29" s="338"/>
      <c r="AN29" s="338"/>
      <c r="AO29" s="338"/>
      <c r="AP29" s="338"/>
      <c r="AQ29" s="338"/>
      <c r="AR29" s="338"/>
      <c r="AS29" s="338"/>
      <c r="AT29" s="338"/>
      <c r="AU29" s="338"/>
      <c r="AV29" s="338"/>
      <c r="AW29" s="338"/>
      <c r="AX29" s="338"/>
      <c r="AY29" s="338"/>
      <c r="AZ29" s="338"/>
      <c r="BA29" s="338"/>
      <c r="BB29" s="338"/>
      <c r="BC29" s="338"/>
      <c r="BD29" s="338"/>
      <c r="BE29" s="338"/>
      <c r="BF29" s="338"/>
      <c r="BG29" s="338"/>
      <c r="BH29" s="338"/>
      <c r="BI29" s="338"/>
      <c r="BJ29" s="338"/>
      <c r="BK29" s="338"/>
      <c r="BL29" s="338"/>
      <c r="BM29" s="338"/>
      <c r="BN29" s="338"/>
      <c r="BO29" s="338"/>
      <c r="BP29" s="338"/>
      <c r="BQ29" s="338"/>
      <c r="BR29" s="338"/>
      <c r="BS29" s="338"/>
      <c r="BT29" s="338"/>
      <c r="BU29" s="338"/>
      <c r="BV29" s="338"/>
      <c r="BW29" s="338"/>
      <c r="BX29" s="338"/>
      <c r="BY29" s="338"/>
      <c r="BZ29" s="338"/>
      <c r="CA29" s="338"/>
      <c r="CB29" s="338"/>
      <c r="CC29" s="338"/>
      <c r="CD29" s="338"/>
      <c r="CE29" s="338"/>
      <c r="CF29" s="344"/>
      <c r="CG29" s="344"/>
      <c r="CH29" s="344"/>
      <c r="CI29" s="344"/>
      <c r="CJ29" s="344"/>
      <c r="CK29" s="344"/>
      <c r="CL29" s="344"/>
      <c r="CM29" s="344"/>
      <c r="CN29" s="344"/>
      <c r="CO29" s="344"/>
      <c r="CP29" s="344"/>
      <c r="CQ29" s="344"/>
      <c r="CR29" s="344"/>
      <c r="CS29" s="344"/>
      <c r="CT29" s="344"/>
      <c r="CU29" s="344"/>
      <c r="CV29" s="344"/>
      <c r="CW29" s="344"/>
      <c r="CX29" s="344"/>
      <c r="CY29" s="344"/>
      <c r="CZ29" s="344"/>
      <c r="DA29" s="344"/>
      <c r="DB29" s="344"/>
      <c r="DC29" s="344"/>
      <c r="DD29" s="344"/>
      <c r="DE29" s="344"/>
      <c r="DF29" s="344"/>
      <c r="DG29" s="344"/>
      <c r="DH29" s="344"/>
      <c r="DI29" s="344"/>
      <c r="DJ29" s="344"/>
      <c r="DK29" s="344"/>
      <c r="DL29" s="344"/>
      <c r="DM29" s="344"/>
    </row>
    <row r="30" spans="1:137" ht="15" customHeight="1" x14ac:dyDescent="0.2">
      <c r="A30" s="337"/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V30" s="337"/>
      <c r="W30" s="337"/>
      <c r="X30" s="337"/>
      <c r="Y30" s="337"/>
      <c r="Z30" s="337"/>
      <c r="AA30" s="337"/>
      <c r="AB30" s="337"/>
      <c r="AC30" s="337"/>
      <c r="AD30" s="337"/>
      <c r="AE30" s="337"/>
      <c r="AF30" s="337"/>
      <c r="AG30" s="337"/>
      <c r="AH30" s="337"/>
      <c r="AI30" s="337"/>
      <c r="AJ30" s="337"/>
      <c r="AK30" s="338"/>
      <c r="AL30" s="338"/>
      <c r="AM30" s="338"/>
      <c r="AN30" s="338"/>
      <c r="AO30" s="338"/>
      <c r="AP30" s="338"/>
      <c r="AQ30" s="338"/>
      <c r="AR30" s="338"/>
      <c r="AS30" s="338"/>
      <c r="AT30" s="338"/>
      <c r="AU30" s="338"/>
      <c r="AV30" s="338"/>
      <c r="AW30" s="338"/>
      <c r="AX30" s="338"/>
      <c r="AY30" s="338"/>
      <c r="AZ30" s="338"/>
      <c r="BA30" s="338"/>
      <c r="BB30" s="338"/>
      <c r="BC30" s="338"/>
      <c r="BD30" s="338"/>
      <c r="BE30" s="338"/>
      <c r="BF30" s="338"/>
      <c r="BG30" s="338"/>
      <c r="BH30" s="338"/>
      <c r="BI30" s="338"/>
      <c r="BJ30" s="338"/>
      <c r="BK30" s="338"/>
      <c r="BL30" s="338"/>
      <c r="BM30" s="338"/>
      <c r="BN30" s="338"/>
      <c r="BO30" s="338"/>
      <c r="BP30" s="338"/>
      <c r="BQ30" s="338"/>
      <c r="BR30" s="338"/>
      <c r="BS30" s="338"/>
      <c r="BT30" s="338"/>
      <c r="BU30" s="338"/>
      <c r="BV30" s="338"/>
      <c r="BW30" s="338"/>
      <c r="BX30" s="338"/>
      <c r="BY30" s="338"/>
      <c r="BZ30" s="338"/>
      <c r="CA30" s="338"/>
      <c r="CB30" s="338"/>
      <c r="CC30" s="338"/>
      <c r="CD30" s="338"/>
      <c r="CE30" s="338"/>
      <c r="CF30" s="344"/>
      <c r="CG30" s="344"/>
      <c r="CH30" s="344"/>
      <c r="CI30" s="344"/>
      <c r="CJ30" s="344"/>
      <c r="CK30" s="344"/>
      <c r="CL30" s="344"/>
      <c r="CM30" s="344"/>
      <c r="CN30" s="344"/>
      <c r="CO30" s="344"/>
      <c r="CP30" s="344"/>
      <c r="CQ30" s="344"/>
      <c r="CR30" s="344"/>
      <c r="CS30" s="344"/>
      <c r="CT30" s="344"/>
      <c r="CU30" s="344"/>
      <c r="CV30" s="344"/>
      <c r="CW30" s="344"/>
      <c r="CX30" s="344"/>
      <c r="CY30" s="344"/>
      <c r="CZ30" s="344"/>
      <c r="DA30" s="344"/>
      <c r="DB30" s="344"/>
      <c r="DC30" s="344"/>
      <c r="DD30" s="344"/>
      <c r="DE30" s="344"/>
      <c r="DF30" s="344"/>
      <c r="DG30" s="344"/>
      <c r="DH30" s="344"/>
      <c r="DI30" s="344"/>
      <c r="DJ30" s="344"/>
      <c r="DK30" s="344"/>
      <c r="DL30" s="344"/>
      <c r="DM30" s="344"/>
    </row>
    <row r="31" spans="1:137" ht="15" customHeight="1" x14ac:dyDescent="0.2">
      <c r="A31" s="337"/>
      <c r="B31" s="337"/>
      <c r="C31" s="337"/>
      <c r="D31" s="337"/>
      <c r="E31" s="337"/>
      <c r="F31" s="337"/>
      <c r="G31" s="337"/>
      <c r="H31" s="337"/>
      <c r="I31" s="337"/>
      <c r="J31" s="337"/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7"/>
      <c r="W31" s="337"/>
      <c r="X31" s="337"/>
      <c r="Y31" s="337"/>
      <c r="Z31" s="337"/>
      <c r="AA31" s="337"/>
      <c r="AB31" s="337"/>
      <c r="AC31" s="337"/>
      <c r="AD31" s="337"/>
      <c r="AE31" s="337"/>
      <c r="AF31" s="337"/>
      <c r="AG31" s="337"/>
      <c r="AH31" s="337"/>
      <c r="AI31" s="337"/>
      <c r="AJ31" s="337"/>
      <c r="AK31" s="338"/>
      <c r="AL31" s="338"/>
      <c r="AM31" s="338"/>
      <c r="AN31" s="338"/>
      <c r="AO31" s="338"/>
      <c r="AP31" s="338"/>
      <c r="AQ31" s="338"/>
      <c r="AR31" s="338"/>
      <c r="AS31" s="338"/>
      <c r="AT31" s="338"/>
      <c r="AU31" s="338"/>
      <c r="AV31" s="338"/>
      <c r="AW31" s="338"/>
      <c r="AX31" s="338"/>
      <c r="AY31" s="338"/>
      <c r="AZ31" s="338"/>
      <c r="BA31" s="338"/>
      <c r="BB31" s="338"/>
      <c r="BC31" s="338"/>
      <c r="BD31" s="338"/>
      <c r="BE31" s="338"/>
      <c r="BF31" s="338"/>
      <c r="BG31" s="338"/>
      <c r="BH31" s="338"/>
      <c r="BI31" s="338"/>
      <c r="BJ31" s="338"/>
      <c r="BK31" s="338"/>
      <c r="BL31" s="338"/>
      <c r="BM31" s="338"/>
      <c r="BN31" s="338"/>
      <c r="BO31" s="338"/>
      <c r="BP31" s="338"/>
      <c r="BQ31" s="338"/>
      <c r="BR31" s="338"/>
      <c r="BS31" s="338"/>
      <c r="BT31" s="338"/>
      <c r="BU31" s="338"/>
      <c r="BV31" s="338"/>
      <c r="BW31" s="338"/>
      <c r="BX31" s="338"/>
      <c r="BY31" s="338"/>
      <c r="BZ31" s="338"/>
      <c r="CA31" s="338"/>
      <c r="CB31" s="338"/>
      <c r="CC31" s="338"/>
      <c r="CD31" s="338"/>
      <c r="CE31" s="338"/>
      <c r="CF31" s="344"/>
      <c r="CG31" s="344"/>
      <c r="CH31" s="344"/>
      <c r="CI31" s="344"/>
      <c r="CJ31" s="344"/>
      <c r="CK31" s="344"/>
      <c r="CL31" s="344"/>
      <c r="CM31" s="344"/>
      <c r="CN31" s="344"/>
      <c r="CO31" s="344"/>
      <c r="CP31" s="344"/>
      <c r="CQ31" s="344"/>
      <c r="CR31" s="344"/>
      <c r="CS31" s="344"/>
      <c r="CT31" s="344"/>
      <c r="CU31" s="344"/>
      <c r="CV31" s="344"/>
      <c r="CW31" s="344"/>
      <c r="CX31" s="344"/>
      <c r="CY31" s="344"/>
      <c r="CZ31" s="344"/>
      <c r="DA31" s="344"/>
      <c r="DB31" s="344"/>
      <c r="DC31" s="344"/>
      <c r="DD31" s="344"/>
      <c r="DE31" s="344"/>
      <c r="DF31" s="344"/>
      <c r="DG31" s="344"/>
      <c r="DH31" s="344"/>
      <c r="DI31" s="344"/>
      <c r="DJ31" s="344"/>
      <c r="DK31" s="344"/>
      <c r="DL31" s="344"/>
      <c r="DM31" s="344"/>
    </row>
    <row r="32" spans="1:137" ht="15" customHeight="1" x14ac:dyDescent="0.2">
      <c r="A32" s="337"/>
      <c r="B32" s="337"/>
      <c r="C32" s="337"/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337"/>
      <c r="AE32" s="337"/>
      <c r="AF32" s="337"/>
      <c r="AG32" s="337"/>
      <c r="AH32" s="337"/>
      <c r="AI32" s="337"/>
      <c r="AJ32" s="337"/>
      <c r="AK32" s="338"/>
      <c r="AL32" s="338"/>
      <c r="AM32" s="338"/>
      <c r="AN32" s="338"/>
      <c r="AO32" s="338"/>
      <c r="AP32" s="338"/>
      <c r="AQ32" s="338"/>
      <c r="AR32" s="338"/>
      <c r="AS32" s="338"/>
      <c r="AT32" s="338"/>
      <c r="AU32" s="338"/>
      <c r="AV32" s="338"/>
      <c r="AW32" s="338"/>
      <c r="AX32" s="338"/>
      <c r="AY32" s="338"/>
      <c r="AZ32" s="338"/>
      <c r="BA32" s="338"/>
      <c r="BB32" s="338"/>
      <c r="BC32" s="338"/>
      <c r="BD32" s="338"/>
      <c r="BE32" s="338"/>
      <c r="BF32" s="338"/>
      <c r="BG32" s="338"/>
      <c r="BH32" s="338"/>
      <c r="BI32" s="338"/>
      <c r="BJ32" s="338"/>
      <c r="BK32" s="338"/>
      <c r="BL32" s="338"/>
      <c r="BM32" s="338"/>
      <c r="BN32" s="338"/>
      <c r="BO32" s="338"/>
      <c r="BP32" s="338"/>
      <c r="BQ32" s="338"/>
      <c r="BR32" s="338"/>
      <c r="BS32" s="338"/>
      <c r="BT32" s="338"/>
      <c r="BU32" s="338"/>
      <c r="BV32" s="338"/>
      <c r="BW32" s="338"/>
      <c r="BX32" s="338"/>
      <c r="BY32" s="338"/>
      <c r="BZ32" s="338"/>
      <c r="CA32" s="338"/>
      <c r="CB32" s="338"/>
      <c r="CC32" s="338"/>
      <c r="CD32" s="338"/>
      <c r="CE32" s="338"/>
      <c r="CF32" s="344"/>
      <c r="CG32" s="344"/>
      <c r="CH32" s="344"/>
      <c r="CI32" s="344"/>
      <c r="CJ32" s="344"/>
      <c r="CK32" s="344"/>
      <c r="CL32" s="344"/>
      <c r="CM32" s="344"/>
      <c r="CN32" s="344"/>
      <c r="CO32" s="344"/>
      <c r="CP32" s="344"/>
      <c r="CQ32" s="344"/>
      <c r="CR32" s="344"/>
      <c r="CS32" s="344"/>
      <c r="CT32" s="344"/>
      <c r="CU32" s="344"/>
      <c r="CV32" s="344"/>
      <c r="CW32" s="344"/>
      <c r="CX32" s="344"/>
      <c r="CY32" s="344"/>
      <c r="CZ32" s="344"/>
      <c r="DA32" s="344"/>
      <c r="DB32" s="344"/>
      <c r="DC32" s="344"/>
      <c r="DD32" s="344"/>
      <c r="DE32" s="344"/>
      <c r="DF32" s="344"/>
      <c r="DG32" s="344"/>
      <c r="DH32" s="344"/>
      <c r="DI32" s="344"/>
      <c r="DJ32" s="344"/>
      <c r="DK32" s="344"/>
      <c r="DL32" s="344"/>
      <c r="DM32" s="344"/>
    </row>
    <row r="33" spans="1:117" ht="15" customHeight="1" x14ac:dyDescent="0.2">
      <c r="A33" s="337"/>
      <c r="B33" s="337"/>
      <c r="C33" s="337"/>
      <c r="D33" s="337"/>
      <c r="E33" s="337"/>
      <c r="F33" s="337"/>
      <c r="G33" s="337"/>
      <c r="H33" s="337"/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337"/>
      <c r="AE33" s="337"/>
      <c r="AF33" s="337"/>
      <c r="AG33" s="337"/>
      <c r="AH33" s="337"/>
      <c r="AI33" s="337"/>
      <c r="AJ33" s="337"/>
      <c r="AK33" s="338"/>
      <c r="AL33" s="338"/>
      <c r="AM33" s="338"/>
      <c r="AN33" s="338"/>
      <c r="AO33" s="338"/>
      <c r="AP33" s="338"/>
      <c r="AQ33" s="338"/>
      <c r="AR33" s="338"/>
      <c r="AS33" s="338"/>
      <c r="AT33" s="338"/>
      <c r="AU33" s="338"/>
      <c r="AV33" s="338"/>
      <c r="AW33" s="338"/>
      <c r="AX33" s="338"/>
      <c r="AY33" s="338"/>
      <c r="AZ33" s="338"/>
      <c r="BA33" s="338"/>
      <c r="BB33" s="338"/>
      <c r="BC33" s="338"/>
      <c r="BD33" s="338"/>
      <c r="BE33" s="338"/>
      <c r="BF33" s="338"/>
      <c r="BG33" s="338"/>
      <c r="BH33" s="338"/>
      <c r="BI33" s="338"/>
      <c r="BJ33" s="338"/>
      <c r="BK33" s="338"/>
      <c r="BL33" s="338"/>
      <c r="BM33" s="338"/>
      <c r="BN33" s="338"/>
      <c r="BO33" s="338"/>
      <c r="BP33" s="338"/>
      <c r="BQ33" s="338"/>
      <c r="BR33" s="338"/>
      <c r="BS33" s="338"/>
      <c r="BT33" s="338"/>
      <c r="BU33" s="338"/>
      <c r="BV33" s="338"/>
      <c r="BW33" s="338"/>
      <c r="BX33" s="338"/>
      <c r="BY33" s="338"/>
      <c r="BZ33" s="338"/>
      <c r="CA33" s="338"/>
      <c r="CB33" s="338"/>
      <c r="CC33" s="338"/>
      <c r="CD33" s="338"/>
      <c r="CE33" s="338"/>
      <c r="CF33" s="344"/>
      <c r="CG33" s="344"/>
      <c r="CH33" s="344"/>
      <c r="CI33" s="344"/>
      <c r="CJ33" s="344"/>
      <c r="CK33" s="344"/>
      <c r="CL33" s="344"/>
      <c r="CM33" s="344"/>
      <c r="CN33" s="344"/>
      <c r="CO33" s="344"/>
      <c r="CP33" s="344"/>
      <c r="CQ33" s="344"/>
      <c r="CR33" s="344"/>
      <c r="CS33" s="344"/>
      <c r="CT33" s="344"/>
      <c r="CU33" s="344"/>
      <c r="CV33" s="344"/>
      <c r="CW33" s="344"/>
      <c r="CX33" s="344"/>
      <c r="CY33" s="344"/>
      <c r="CZ33" s="344"/>
      <c r="DA33" s="344"/>
      <c r="DB33" s="344"/>
      <c r="DC33" s="344"/>
      <c r="DD33" s="344"/>
      <c r="DE33" s="344"/>
      <c r="DF33" s="344"/>
      <c r="DG33" s="344"/>
      <c r="DH33" s="344"/>
      <c r="DI33" s="344"/>
      <c r="DJ33" s="344"/>
      <c r="DK33" s="344"/>
      <c r="DL33" s="344"/>
      <c r="DM33" s="344"/>
    </row>
    <row r="34" spans="1:117" ht="15" customHeight="1" x14ac:dyDescent="0.2">
      <c r="A34" s="337"/>
      <c r="B34" s="337"/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8"/>
      <c r="AL34" s="338"/>
      <c r="AM34" s="338"/>
      <c r="AN34" s="338"/>
      <c r="AO34" s="338"/>
      <c r="AP34" s="338"/>
      <c r="AQ34" s="338"/>
      <c r="AR34" s="338"/>
      <c r="AS34" s="338"/>
      <c r="AT34" s="338"/>
      <c r="AU34" s="338"/>
      <c r="AV34" s="338"/>
      <c r="AW34" s="338"/>
      <c r="AX34" s="338"/>
      <c r="AY34" s="338"/>
      <c r="AZ34" s="338"/>
      <c r="BA34" s="338"/>
      <c r="BB34" s="338"/>
      <c r="BC34" s="338"/>
      <c r="BD34" s="338"/>
      <c r="BE34" s="338"/>
      <c r="BF34" s="338"/>
      <c r="BG34" s="338"/>
      <c r="BH34" s="338"/>
      <c r="BI34" s="338"/>
      <c r="BJ34" s="338"/>
      <c r="BK34" s="338"/>
      <c r="BL34" s="338"/>
      <c r="BM34" s="338"/>
      <c r="BN34" s="338"/>
      <c r="BO34" s="338"/>
      <c r="BP34" s="338"/>
      <c r="BQ34" s="338"/>
      <c r="BR34" s="338"/>
      <c r="BS34" s="338"/>
      <c r="BT34" s="338"/>
      <c r="BU34" s="338"/>
      <c r="BV34" s="338"/>
      <c r="BW34" s="338"/>
      <c r="BX34" s="338"/>
      <c r="BY34" s="338"/>
      <c r="BZ34" s="338"/>
      <c r="CA34" s="338"/>
      <c r="CB34" s="338"/>
      <c r="CC34" s="338"/>
      <c r="CD34" s="338"/>
      <c r="CE34" s="338"/>
      <c r="CF34" s="344"/>
      <c r="CG34" s="344"/>
      <c r="CH34" s="344"/>
      <c r="CI34" s="344"/>
      <c r="CJ34" s="344"/>
      <c r="CK34" s="344"/>
      <c r="CL34" s="344"/>
      <c r="CM34" s="344"/>
      <c r="CN34" s="344"/>
      <c r="CO34" s="344"/>
      <c r="CP34" s="344"/>
      <c r="CQ34" s="344"/>
      <c r="CR34" s="344"/>
      <c r="CS34" s="344"/>
      <c r="CT34" s="344"/>
      <c r="CU34" s="344"/>
      <c r="CV34" s="344"/>
      <c r="CW34" s="344"/>
      <c r="CX34" s="344"/>
      <c r="CY34" s="344"/>
      <c r="CZ34" s="344"/>
      <c r="DA34" s="344"/>
      <c r="DB34" s="344"/>
      <c r="DC34" s="344"/>
      <c r="DD34" s="344"/>
      <c r="DE34" s="344"/>
      <c r="DF34" s="344"/>
      <c r="DG34" s="344"/>
      <c r="DH34" s="344"/>
      <c r="DI34" s="344"/>
      <c r="DJ34" s="344"/>
      <c r="DK34" s="344"/>
      <c r="DL34" s="344"/>
      <c r="DM34" s="344"/>
    </row>
    <row r="35" spans="1:117" ht="15" customHeight="1" x14ac:dyDescent="0.2">
      <c r="A35" s="337"/>
      <c r="B35" s="337"/>
      <c r="C35" s="337"/>
      <c r="D35" s="337"/>
      <c r="E35" s="337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8"/>
      <c r="AL35" s="338"/>
      <c r="AM35" s="338"/>
      <c r="AN35" s="338"/>
      <c r="AO35" s="338"/>
      <c r="AP35" s="338"/>
      <c r="AQ35" s="338"/>
      <c r="AR35" s="338"/>
      <c r="AS35" s="338"/>
      <c r="AT35" s="338"/>
      <c r="AU35" s="338"/>
      <c r="AV35" s="338"/>
      <c r="AW35" s="338"/>
      <c r="AX35" s="338"/>
      <c r="AY35" s="338"/>
      <c r="AZ35" s="338"/>
      <c r="BA35" s="338"/>
      <c r="BB35" s="338"/>
      <c r="BC35" s="338"/>
      <c r="BD35" s="338"/>
      <c r="BE35" s="338"/>
      <c r="BF35" s="338"/>
      <c r="BG35" s="338"/>
      <c r="BH35" s="338"/>
      <c r="BI35" s="338"/>
      <c r="BJ35" s="338"/>
      <c r="BK35" s="338"/>
      <c r="BL35" s="338"/>
      <c r="BM35" s="338"/>
      <c r="BN35" s="338"/>
      <c r="BO35" s="338"/>
      <c r="BP35" s="338"/>
      <c r="BQ35" s="338"/>
      <c r="BR35" s="338"/>
      <c r="BS35" s="338"/>
      <c r="BT35" s="338"/>
      <c r="BU35" s="338"/>
      <c r="BV35" s="338"/>
      <c r="BW35" s="338"/>
      <c r="BX35" s="338"/>
      <c r="BY35" s="338"/>
      <c r="BZ35" s="338"/>
      <c r="CA35" s="338"/>
      <c r="CB35" s="338"/>
      <c r="CC35" s="338"/>
      <c r="CD35" s="338"/>
      <c r="CE35" s="338"/>
      <c r="CF35" s="344"/>
      <c r="CG35" s="344"/>
      <c r="CH35" s="344"/>
      <c r="CI35" s="344"/>
      <c r="CJ35" s="344"/>
      <c r="CK35" s="344"/>
      <c r="CL35" s="344"/>
      <c r="CM35" s="344"/>
      <c r="CN35" s="344"/>
      <c r="CO35" s="344"/>
      <c r="CP35" s="344"/>
      <c r="CQ35" s="344"/>
      <c r="CR35" s="344"/>
      <c r="CS35" s="344"/>
      <c r="CT35" s="344"/>
      <c r="CU35" s="344"/>
      <c r="CV35" s="344"/>
      <c r="CW35" s="344"/>
      <c r="CX35" s="344"/>
      <c r="CY35" s="344"/>
      <c r="CZ35" s="344"/>
      <c r="DA35" s="344"/>
      <c r="DB35" s="344"/>
      <c r="DC35" s="344"/>
      <c r="DD35" s="344"/>
      <c r="DE35" s="344"/>
      <c r="DF35" s="344"/>
      <c r="DG35" s="344"/>
      <c r="DH35" s="344"/>
      <c r="DI35" s="344"/>
      <c r="DJ35" s="344"/>
      <c r="DK35" s="344"/>
      <c r="DL35" s="344"/>
      <c r="DM35" s="344"/>
    </row>
    <row r="36" spans="1:117" ht="15" customHeight="1" x14ac:dyDescent="0.2">
      <c r="A36" s="337"/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8"/>
      <c r="AL36" s="338"/>
      <c r="AM36" s="338"/>
      <c r="AN36" s="338"/>
      <c r="AO36" s="338"/>
      <c r="AP36" s="338"/>
      <c r="AQ36" s="338"/>
      <c r="AR36" s="338"/>
      <c r="AS36" s="338"/>
      <c r="AT36" s="338"/>
      <c r="AU36" s="338"/>
      <c r="AV36" s="338"/>
      <c r="AW36" s="338"/>
      <c r="AX36" s="338"/>
      <c r="AY36" s="338"/>
      <c r="AZ36" s="338"/>
      <c r="BA36" s="338"/>
      <c r="BB36" s="338"/>
      <c r="BC36" s="338"/>
      <c r="BD36" s="338"/>
      <c r="BE36" s="338"/>
      <c r="BF36" s="338"/>
      <c r="BG36" s="338"/>
      <c r="BH36" s="338"/>
      <c r="BI36" s="338"/>
      <c r="BJ36" s="338"/>
      <c r="BK36" s="338"/>
      <c r="BL36" s="338"/>
      <c r="BM36" s="338"/>
      <c r="BN36" s="338"/>
      <c r="BO36" s="338"/>
      <c r="BP36" s="338"/>
      <c r="BQ36" s="338"/>
      <c r="BR36" s="338"/>
      <c r="BS36" s="338"/>
      <c r="BT36" s="338"/>
      <c r="BU36" s="338"/>
      <c r="BV36" s="338"/>
      <c r="BW36" s="338"/>
      <c r="BX36" s="338"/>
      <c r="BY36" s="338"/>
      <c r="BZ36" s="338"/>
      <c r="CA36" s="338"/>
      <c r="CB36" s="338"/>
      <c r="CC36" s="338"/>
      <c r="CD36" s="338"/>
      <c r="CE36" s="338"/>
      <c r="CF36" s="344"/>
      <c r="CG36" s="344"/>
      <c r="CH36" s="344"/>
      <c r="CI36" s="344"/>
      <c r="CJ36" s="344"/>
      <c r="CK36" s="344"/>
      <c r="CL36" s="344"/>
      <c r="CM36" s="344"/>
      <c r="CN36" s="344"/>
      <c r="CO36" s="344"/>
      <c r="CP36" s="344"/>
      <c r="CQ36" s="344"/>
      <c r="CR36" s="344"/>
      <c r="CS36" s="344"/>
      <c r="CT36" s="344"/>
      <c r="CU36" s="344"/>
      <c r="CV36" s="344"/>
      <c r="CW36" s="344"/>
      <c r="CX36" s="344"/>
      <c r="CY36" s="344"/>
      <c r="CZ36" s="344"/>
      <c r="DA36" s="344"/>
      <c r="DB36" s="344"/>
      <c r="DC36" s="344"/>
      <c r="DD36" s="344"/>
      <c r="DE36" s="344"/>
      <c r="DF36" s="344"/>
      <c r="DG36" s="344"/>
      <c r="DH36" s="344"/>
      <c r="DI36" s="344"/>
      <c r="DJ36" s="344"/>
      <c r="DK36" s="344"/>
      <c r="DL36" s="344"/>
      <c r="DM36" s="344"/>
    </row>
    <row r="37" spans="1:117" ht="15" customHeight="1" x14ac:dyDescent="0.2">
      <c r="A37" s="337"/>
      <c r="B37" s="337"/>
      <c r="C37" s="337"/>
      <c r="D37" s="337"/>
      <c r="E37" s="337"/>
      <c r="F37" s="337"/>
      <c r="G37" s="337"/>
      <c r="H37" s="337"/>
      <c r="I37" s="337"/>
      <c r="J37" s="337"/>
      <c r="K37" s="337"/>
      <c r="L37" s="337"/>
      <c r="M37" s="337"/>
      <c r="N37" s="337"/>
      <c r="O37" s="337"/>
      <c r="P37" s="337"/>
      <c r="Q37" s="337"/>
      <c r="R37" s="337"/>
      <c r="S37" s="337"/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  <c r="AJ37" s="337"/>
      <c r="AK37" s="338"/>
      <c r="AL37" s="338"/>
      <c r="AM37" s="338"/>
      <c r="AN37" s="338"/>
      <c r="AO37" s="338"/>
      <c r="AP37" s="338"/>
      <c r="AQ37" s="338"/>
      <c r="AR37" s="338"/>
      <c r="AS37" s="338"/>
      <c r="AT37" s="338"/>
      <c r="AU37" s="338"/>
      <c r="AV37" s="338"/>
      <c r="AW37" s="338"/>
      <c r="AX37" s="338"/>
      <c r="AY37" s="338"/>
      <c r="AZ37" s="338"/>
      <c r="BA37" s="338"/>
      <c r="BB37" s="338"/>
      <c r="BC37" s="338"/>
      <c r="BD37" s="338"/>
      <c r="BE37" s="338"/>
      <c r="BF37" s="338"/>
      <c r="BG37" s="338"/>
      <c r="BH37" s="338"/>
      <c r="BI37" s="338"/>
      <c r="BJ37" s="338"/>
      <c r="BK37" s="338"/>
      <c r="BL37" s="338"/>
      <c r="BM37" s="338"/>
      <c r="BN37" s="338"/>
      <c r="BO37" s="338"/>
      <c r="BP37" s="338"/>
      <c r="BQ37" s="338"/>
      <c r="BR37" s="338"/>
      <c r="BS37" s="338"/>
      <c r="BT37" s="338"/>
      <c r="BU37" s="338"/>
      <c r="BV37" s="338"/>
      <c r="BW37" s="338"/>
      <c r="BX37" s="338"/>
      <c r="BY37" s="338"/>
      <c r="BZ37" s="338"/>
      <c r="CA37" s="338"/>
      <c r="CB37" s="338"/>
      <c r="CC37" s="338"/>
      <c r="CD37" s="338"/>
      <c r="CE37" s="338"/>
      <c r="CF37" s="344"/>
      <c r="CG37" s="344"/>
      <c r="CH37" s="344"/>
      <c r="CI37" s="344"/>
      <c r="CJ37" s="344"/>
      <c r="CK37" s="344"/>
      <c r="CL37" s="344"/>
      <c r="CM37" s="344"/>
      <c r="CN37" s="344"/>
      <c r="CO37" s="344"/>
      <c r="CP37" s="344"/>
      <c r="CQ37" s="344"/>
      <c r="CR37" s="344"/>
      <c r="CS37" s="344"/>
      <c r="CT37" s="344"/>
      <c r="CU37" s="344"/>
      <c r="CV37" s="344"/>
      <c r="CW37" s="344"/>
      <c r="CX37" s="344"/>
      <c r="CY37" s="344"/>
      <c r="CZ37" s="344"/>
      <c r="DA37" s="344"/>
      <c r="DB37" s="344"/>
      <c r="DC37" s="344"/>
      <c r="DD37" s="344"/>
      <c r="DE37" s="344"/>
      <c r="DF37" s="344"/>
      <c r="DG37" s="344"/>
      <c r="DH37" s="344"/>
      <c r="DI37" s="344"/>
      <c r="DJ37" s="344"/>
      <c r="DK37" s="344"/>
      <c r="DL37" s="344"/>
      <c r="DM37" s="344"/>
    </row>
    <row r="38" spans="1:117" ht="15" customHeight="1" x14ac:dyDescent="0.2">
      <c r="A38" s="337"/>
      <c r="B38" s="337"/>
      <c r="C38" s="337"/>
      <c r="D38" s="337"/>
      <c r="E38" s="337"/>
      <c r="F38" s="337"/>
      <c r="G38" s="337"/>
      <c r="H38" s="337"/>
      <c r="I38" s="337"/>
      <c r="J38" s="337"/>
      <c r="K38" s="337"/>
      <c r="L38" s="337"/>
      <c r="M38" s="337"/>
      <c r="N38" s="337"/>
      <c r="O38" s="337"/>
      <c r="P38" s="337"/>
      <c r="Q38" s="337"/>
      <c r="R38" s="337"/>
      <c r="S38" s="337"/>
      <c r="T38" s="337"/>
      <c r="U38" s="337"/>
      <c r="V38" s="337"/>
      <c r="W38" s="337"/>
      <c r="X38" s="337"/>
      <c r="Y38" s="337"/>
      <c r="Z38" s="337"/>
      <c r="AA38" s="337"/>
      <c r="AB38" s="337"/>
      <c r="AC38" s="337"/>
      <c r="AD38" s="337"/>
      <c r="AE38" s="337"/>
      <c r="AF38" s="337"/>
      <c r="AG38" s="337"/>
      <c r="AH38" s="337"/>
      <c r="AI38" s="337"/>
      <c r="AJ38" s="337"/>
      <c r="AK38" s="338"/>
      <c r="AL38" s="338"/>
      <c r="AM38" s="338"/>
      <c r="AN38" s="338"/>
      <c r="AO38" s="338"/>
      <c r="AP38" s="338"/>
      <c r="AQ38" s="338"/>
      <c r="AR38" s="338"/>
      <c r="AS38" s="338"/>
      <c r="AT38" s="338"/>
      <c r="AU38" s="338"/>
      <c r="AV38" s="338"/>
      <c r="AW38" s="338"/>
      <c r="AX38" s="338"/>
      <c r="AY38" s="338"/>
      <c r="AZ38" s="338"/>
      <c r="BA38" s="338"/>
      <c r="BB38" s="338"/>
      <c r="BC38" s="338"/>
      <c r="BD38" s="338"/>
      <c r="BE38" s="338"/>
      <c r="BF38" s="338"/>
      <c r="BG38" s="338"/>
      <c r="BH38" s="338"/>
      <c r="BI38" s="338"/>
      <c r="BJ38" s="338"/>
      <c r="BK38" s="338"/>
      <c r="BL38" s="338"/>
      <c r="BM38" s="338"/>
      <c r="BN38" s="338"/>
      <c r="BO38" s="338"/>
      <c r="BP38" s="338"/>
      <c r="BQ38" s="338"/>
      <c r="BR38" s="338"/>
      <c r="BS38" s="338"/>
      <c r="BT38" s="338"/>
      <c r="BU38" s="338"/>
      <c r="BV38" s="338"/>
      <c r="BW38" s="338"/>
      <c r="BX38" s="338"/>
      <c r="BY38" s="338"/>
      <c r="BZ38" s="338"/>
      <c r="CA38" s="338"/>
      <c r="CB38" s="338"/>
      <c r="CC38" s="338"/>
      <c r="CD38" s="338"/>
      <c r="CE38" s="338"/>
      <c r="CF38" s="344"/>
      <c r="CG38" s="344"/>
      <c r="CH38" s="344"/>
      <c r="CI38" s="344"/>
      <c r="CJ38" s="344"/>
      <c r="CK38" s="344"/>
      <c r="CL38" s="344"/>
      <c r="CM38" s="344"/>
      <c r="CN38" s="344"/>
      <c r="CO38" s="344"/>
      <c r="CP38" s="344"/>
      <c r="CQ38" s="344"/>
      <c r="CR38" s="344"/>
      <c r="CS38" s="344"/>
      <c r="CT38" s="344"/>
      <c r="CU38" s="344"/>
      <c r="CV38" s="344"/>
      <c r="CW38" s="344"/>
      <c r="CX38" s="344"/>
      <c r="CY38" s="344"/>
      <c r="CZ38" s="344"/>
      <c r="DA38" s="344"/>
      <c r="DB38" s="344"/>
      <c r="DC38" s="344"/>
      <c r="DD38" s="344"/>
      <c r="DE38" s="344"/>
      <c r="DF38" s="344"/>
      <c r="DG38" s="344"/>
      <c r="DH38" s="344"/>
      <c r="DI38" s="344"/>
      <c r="DJ38" s="344"/>
      <c r="DK38" s="344"/>
      <c r="DL38" s="344"/>
      <c r="DM38" s="344"/>
    </row>
    <row r="39" spans="1:117" ht="15" customHeight="1" x14ac:dyDescent="0.2">
      <c r="A39" s="337"/>
      <c r="B39" s="337"/>
      <c r="C39" s="337"/>
      <c r="D39" s="337"/>
      <c r="E39" s="337"/>
      <c r="F39" s="337"/>
      <c r="G39" s="337"/>
      <c r="H39" s="337"/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337"/>
      <c r="AE39" s="337"/>
      <c r="AF39" s="337"/>
      <c r="AG39" s="337"/>
      <c r="AH39" s="337"/>
      <c r="AI39" s="337"/>
      <c r="AJ39" s="337"/>
      <c r="AK39" s="338"/>
      <c r="AL39" s="338"/>
      <c r="AM39" s="338"/>
      <c r="AN39" s="338"/>
      <c r="AO39" s="338"/>
      <c r="AP39" s="338"/>
      <c r="AQ39" s="338"/>
      <c r="AR39" s="338"/>
      <c r="AS39" s="338"/>
      <c r="AT39" s="338"/>
      <c r="AU39" s="338"/>
      <c r="AV39" s="338"/>
      <c r="AW39" s="338"/>
      <c r="AX39" s="338"/>
      <c r="AY39" s="338"/>
      <c r="AZ39" s="338"/>
      <c r="BA39" s="338"/>
      <c r="BB39" s="338"/>
      <c r="BC39" s="338"/>
      <c r="BD39" s="338"/>
      <c r="BE39" s="338"/>
      <c r="BF39" s="338"/>
      <c r="BG39" s="338"/>
      <c r="BH39" s="338"/>
      <c r="BI39" s="338"/>
      <c r="BJ39" s="338"/>
      <c r="BK39" s="338"/>
      <c r="BL39" s="338"/>
      <c r="BM39" s="338"/>
      <c r="BN39" s="338"/>
      <c r="BO39" s="338"/>
      <c r="BP39" s="338"/>
      <c r="BQ39" s="338"/>
      <c r="BR39" s="338"/>
      <c r="BS39" s="338"/>
      <c r="BT39" s="338"/>
      <c r="BU39" s="338"/>
      <c r="BV39" s="338"/>
      <c r="BW39" s="338"/>
      <c r="BX39" s="338"/>
      <c r="BY39" s="338"/>
      <c r="BZ39" s="338"/>
      <c r="CA39" s="338"/>
      <c r="CB39" s="338"/>
      <c r="CC39" s="338"/>
      <c r="CD39" s="338"/>
      <c r="CE39" s="338"/>
      <c r="CF39" s="344"/>
      <c r="CG39" s="344"/>
      <c r="CH39" s="344"/>
      <c r="CI39" s="344"/>
      <c r="CJ39" s="344"/>
      <c r="CK39" s="344"/>
      <c r="CL39" s="344"/>
      <c r="CM39" s="344"/>
      <c r="CN39" s="344"/>
      <c r="CO39" s="344"/>
      <c r="CP39" s="344"/>
      <c r="CQ39" s="344"/>
      <c r="CR39" s="344"/>
      <c r="CS39" s="344"/>
      <c r="CT39" s="344"/>
      <c r="CU39" s="344"/>
      <c r="CV39" s="344"/>
      <c r="CW39" s="344"/>
      <c r="CX39" s="344"/>
      <c r="CY39" s="344"/>
      <c r="CZ39" s="344"/>
      <c r="DA39" s="344"/>
      <c r="DB39" s="344"/>
      <c r="DC39" s="344"/>
      <c r="DD39" s="344"/>
      <c r="DE39" s="344"/>
      <c r="DF39" s="344"/>
      <c r="DG39" s="344"/>
      <c r="DH39" s="344"/>
      <c r="DI39" s="344"/>
      <c r="DJ39" s="344"/>
      <c r="DK39" s="344"/>
      <c r="DL39" s="344"/>
      <c r="DM39" s="344"/>
    </row>
    <row r="40" spans="1:117" ht="15" customHeight="1" x14ac:dyDescent="0.2">
      <c r="A40" s="337"/>
      <c r="B40" s="337"/>
      <c r="C40" s="337"/>
      <c r="D40" s="337"/>
      <c r="E40" s="337"/>
      <c r="F40" s="337"/>
      <c r="G40" s="337"/>
      <c r="H40" s="337"/>
      <c r="I40" s="337"/>
      <c r="J40" s="337"/>
      <c r="K40" s="337"/>
      <c r="L40" s="337"/>
      <c r="M40" s="337"/>
      <c r="N40" s="337"/>
      <c r="O40" s="337"/>
      <c r="P40" s="337"/>
      <c r="Q40" s="337"/>
      <c r="R40" s="337"/>
      <c r="S40" s="337"/>
      <c r="T40" s="337"/>
      <c r="U40" s="337"/>
      <c r="V40" s="337"/>
      <c r="W40" s="337"/>
      <c r="X40" s="337"/>
      <c r="Y40" s="337"/>
      <c r="Z40" s="337"/>
      <c r="AA40" s="337"/>
      <c r="AB40" s="337"/>
      <c r="AC40" s="337"/>
      <c r="AD40" s="337"/>
      <c r="AE40" s="337"/>
      <c r="AF40" s="337"/>
      <c r="AG40" s="337"/>
      <c r="AH40" s="337"/>
      <c r="AI40" s="337"/>
      <c r="AJ40" s="337"/>
      <c r="AK40" s="338"/>
      <c r="AL40" s="338"/>
      <c r="AM40" s="338"/>
      <c r="AN40" s="338"/>
      <c r="AO40" s="338"/>
      <c r="AP40" s="338"/>
      <c r="AQ40" s="338"/>
      <c r="AR40" s="338"/>
      <c r="AS40" s="338"/>
      <c r="AT40" s="338"/>
      <c r="AU40" s="338"/>
      <c r="AV40" s="338"/>
      <c r="AW40" s="338"/>
      <c r="AX40" s="338"/>
      <c r="AY40" s="338"/>
      <c r="AZ40" s="338"/>
      <c r="BA40" s="338"/>
      <c r="BB40" s="338"/>
      <c r="BC40" s="338"/>
      <c r="BD40" s="338"/>
      <c r="BE40" s="338"/>
      <c r="BF40" s="338"/>
      <c r="BG40" s="338"/>
      <c r="BH40" s="338"/>
      <c r="BI40" s="338"/>
      <c r="BJ40" s="338"/>
      <c r="BK40" s="338"/>
      <c r="BL40" s="338"/>
      <c r="BM40" s="338"/>
      <c r="BN40" s="338"/>
      <c r="BO40" s="338"/>
      <c r="BP40" s="338"/>
      <c r="BQ40" s="338"/>
      <c r="BR40" s="338"/>
      <c r="BS40" s="338"/>
      <c r="BT40" s="338"/>
      <c r="BU40" s="338"/>
      <c r="BV40" s="338"/>
      <c r="BW40" s="338"/>
      <c r="BX40" s="338"/>
      <c r="BY40" s="338"/>
      <c r="BZ40" s="338"/>
      <c r="CA40" s="338"/>
      <c r="CB40" s="338"/>
      <c r="CC40" s="338"/>
      <c r="CD40" s="338"/>
      <c r="CE40" s="338"/>
      <c r="CF40" s="344"/>
      <c r="CG40" s="344"/>
      <c r="CH40" s="344"/>
      <c r="CI40" s="344"/>
      <c r="CJ40" s="344"/>
      <c r="CK40" s="344"/>
      <c r="CL40" s="344"/>
      <c r="CM40" s="344"/>
      <c r="CN40" s="344"/>
      <c r="CO40" s="344"/>
      <c r="CP40" s="344"/>
      <c r="CQ40" s="344"/>
      <c r="CR40" s="344"/>
      <c r="CS40" s="344"/>
      <c r="CT40" s="344"/>
      <c r="CU40" s="344"/>
      <c r="CV40" s="344"/>
      <c r="CW40" s="344"/>
      <c r="CX40" s="344"/>
      <c r="CY40" s="344"/>
      <c r="CZ40" s="344"/>
      <c r="DA40" s="344"/>
      <c r="DB40" s="344"/>
      <c r="DC40" s="344"/>
      <c r="DD40" s="344"/>
      <c r="DE40" s="344"/>
      <c r="DF40" s="344"/>
      <c r="DG40" s="344"/>
      <c r="DH40" s="344"/>
      <c r="DI40" s="344"/>
      <c r="DJ40" s="344"/>
      <c r="DK40" s="344"/>
      <c r="DL40" s="344"/>
      <c r="DM40" s="344"/>
    </row>
    <row r="41" spans="1:117" ht="15" customHeight="1" x14ac:dyDescent="0.2">
      <c r="A41" s="337"/>
      <c r="B41" s="337"/>
      <c r="C41" s="337"/>
      <c r="D41" s="337"/>
      <c r="E41" s="337"/>
      <c r="F41" s="337"/>
      <c r="G41" s="337"/>
      <c r="H41" s="337"/>
      <c r="I41" s="337"/>
      <c r="J41" s="337"/>
      <c r="K41" s="337"/>
      <c r="L41" s="337"/>
      <c r="M41" s="337"/>
      <c r="N41" s="337"/>
      <c r="O41" s="337"/>
      <c r="P41" s="337"/>
      <c r="Q41" s="337"/>
      <c r="R41" s="337"/>
      <c r="S41" s="337"/>
      <c r="T41" s="337"/>
      <c r="U41" s="337"/>
      <c r="V41" s="337"/>
      <c r="W41" s="337"/>
      <c r="X41" s="337"/>
      <c r="Y41" s="337"/>
      <c r="Z41" s="337"/>
      <c r="AA41" s="337"/>
      <c r="AB41" s="337"/>
      <c r="AC41" s="337"/>
      <c r="AD41" s="337"/>
      <c r="AE41" s="337"/>
      <c r="AF41" s="337"/>
      <c r="AG41" s="337"/>
      <c r="AH41" s="337"/>
      <c r="AI41" s="337"/>
      <c r="AJ41" s="337"/>
      <c r="AK41" s="338"/>
      <c r="AL41" s="338"/>
      <c r="AM41" s="338"/>
      <c r="AN41" s="338"/>
      <c r="AO41" s="338"/>
      <c r="AP41" s="338"/>
      <c r="AQ41" s="338"/>
      <c r="AR41" s="338"/>
      <c r="AS41" s="338"/>
      <c r="AT41" s="338"/>
      <c r="AU41" s="338"/>
      <c r="AV41" s="338"/>
      <c r="AW41" s="338"/>
      <c r="AX41" s="338"/>
      <c r="AY41" s="338"/>
      <c r="AZ41" s="338"/>
      <c r="BA41" s="338"/>
      <c r="BB41" s="338"/>
      <c r="BC41" s="338"/>
      <c r="BD41" s="338"/>
      <c r="BE41" s="338"/>
      <c r="BF41" s="338"/>
      <c r="BG41" s="338"/>
      <c r="BH41" s="338"/>
      <c r="BI41" s="338"/>
      <c r="BJ41" s="338"/>
      <c r="BK41" s="338"/>
      <c r="BL41" s="338"/>
      <c r="BM41" s="338"/>
      <c r="BN41" s="338"/>
      <c r="BO41" s="338"/>
      <c r="BP41" s="338"/>
      <c r="BQ41" s="338"/>
      <c r="BR41" s="338"/>
      <c r="BS41" s="338"/>
      <c r="BT41" s="338"/>
      <c r="BU41" s="338"/>
      <c r="BV41" s="338"/>
      <c r="BW41" s="338"/>
      <c r="BX41" s="338"/>
      <c r="BY41" s="338"/>
      <c r="BZ41" s="338"/>
      <c r="CA41" s="338"/>
      <c r="CB41" s="338"/>
      <c r="CC41" s="338"/>
      <c r="CD41" s="338"/>
      <c r="CE41" s="338"/>
      <c r="CF41" s="344"/>
      <c r="CG41" s="344"/>
      <c r="CH41" s="344"/>
      <c r="CI41" s="344"/>
      <c r="CJ41" s="344"/>
      <c r="CK41" s="344"/>
      <c r="CL41" s="344"/>
      <c r="CM41" s="344"/>
      <c r="CN41" s="344"/>
      <c r="CO41" s="344"/>
      <c r="CP41" s="344"/>
      <c r="CQ41" s="344"/>
      <c r="CR41" s="344"/>
      <c r="CS41" s="344"/>
      <c r="CT41" s="344"/>
      <c r="CU41" s="344"/>
      <c r="CV41" s="344"/>
      <c r="CW41" s="344"/>
      <c r="CX41" s="344"/>
      <c r="CY41" s="344"/>
      <c r="CZ41" s="344"/>
      <c r="DA41" s="344"/>
      <c r="DB41" s="344"/>
      <c r="DC41" s="344"/>
      <c r="DD41" s="344"/>
      <c r="DE41" s="344"/>
      <c r="DF41" s="344"/>
      <c r="DG41" s="344"/>
      <c r="DH41" s="344"/>
      <c r="DI41" s="344"/>
      <c r="DJ41" s="344"/>
      <c r="DK41" s="344"/>
      <c r="DL41" s="344"/>
      <c r="DM41" s="344"/>
    </row>
    <row r="42" spans="1:117" ht="15" customHeight="1" x14ac:dyDescent="0.2">
      <c r="A42" s="337"/>
      <c r="B42" s="337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O42" s="337"/>
      <c r="P42" s="337"/>
      <c r="Q42" s="337"/>
      <c r="R42" s="337"/>
      <c r="S42" s="337"/>
      <c r="T42" s="337"/>
      <c r="U42" s="337"/>
      <c r="V42" s="337"/>
      <c r="W42" s="337"/>
      <c r="X42" s="337"/>
      <c r="Y42" s="337"/>
      <c r="Z42" s="337"/>
      <c r="AA42" s="337"/>
      <c r="AB42" s="337"/>
      <c r="AC42" s="337"/>
      <c r="AD42" s="337"/>
      <c r="AE42" s="337"/>
      <c r="AF42" s="337"/>
      <c r="AG42" s="337"/>
      <c r="AH42" s="337"/>
      <c r="AI42" s="337"/>
      <c r="AJ42" s="337"/>
      <c r="AK42" s="338"/>
      <c r="AL42" s="338"/>
      <c r="AM42" s="338"/>
      <c r="AN42" s="338"/>
      <c r="AO42" s="338"/>
      <c r="AP42" s="338"/>
      <c r="AQ42" s="338"/>
      <c r="AR42" s="338"/>
      <c r="AS42" s="338"/>
      <c r="AT42" s="338"/>
      <c r="AU42" s="338"/>
      <c r="AV42" s="338"/>
      <c r="AW42" s="338"/>
      <c r="AX42" s="338"/>
      <c r="AY42" s="338"/>
      <c r="AZ42" s="338"/>
      <c r="BA42" s="338"/>
      <c r="BB42" s="338"/>
      <c r="BC42" s="338"/>
      <c r="BD42" s="338"/>
      <c r="BE42" s="338"/>
      <c r="BF42" s="338"/>
      <c r="BG42" s="338"/>
      <c r="BH42" s="338"/>
      <c r="BI42" s="338"/>
      <c r="BJ42" s="338"/>
      <c r="BK42" s="338"/>
      <c r="BL42" s="338"/>
      <c r="BM42" s="338"/>
      <c r="BN42" s="338"/>
      <c r="BO42" s="338"/>
      <c r="BP42" s="338"/>
      <c r="BQ42" s="338"/>
      <c r="BR42" s="338"/>
      <c r="BS42" s="338"/>
      <c r="BT42" s="338"/>
      <c r="BU42" s="338"/>
      <c r="BV42" s="338"/>
      <c r="BW42" s="338"/>
      <c r="BX42" s="338"/>
      <c r="BY42" s="338"/>
      <c r="BZ42" s="338"/>
      <c r="CA42" s="338"/>
      <c r="CB42" s="338"/>
      <c r="CC42" s="338"/>
      <c r="CD42" s="338"/>
      <c r="CE42" s="338"/>
      <c r="CF42" s="344"/>
      <c r="CG42" s="344"/>
      <c r="CH42" s="344"/>
      <c r="CI42" s="344"/>
      <c r="CJ42" s="344"/>
      <c r="CK42" s="344"/>
      <c r="CL42" s="344"/>
      <c r="CM42" s="344"/>
      <c r="CN42" s="344"/>
      <c r="CO42" s="344"/>
      <c r="CP42" s="344"/>
      <c r="CQ42" s="344"/>
      <c r="CR42" s="344"/>
      <c r="CS42" s="344"/>
      <c r="CT42" s="344"/>
      <c r="CU42" s="344"/>
      <c r="CV42" s="344"/>
      <c r="CW42" s="344"/>
      <c r="CX42" s="344"/>
      <c r="CY42" s="344"/>
      <c r="CZ42" s="344"/>
      <c r="DA42" s="344"/>
      <c r="DB42" s="344"/>
      <c r="DC42" s="344"/>
      <c r="DD42" s="344"/>
      <c r="DE42" s="344"/>
      <c r="DF42" s="344"/>
      <c r="DG42" s="344"/>
      <c r="DH42" s="344"/>
      <c r="DI42" s="344"/>
      <c r="DJ42" s="344"/>
      <c r="DK42" s="344"/>
      <c r="DL42" s="344"/>
      <c r="DM42" s="344"/>
    </row>
    <row r="43" spans="1:117" ht="15" customHeight="1" x14ac:dyDescent="0.2">
      <c r="A43" s="337"/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37"/>
      <c r="S43" s="337"/>
      <c r="T43" s="337"/>
      <c r="U43" s="337"/>
      <c r="V43" s="337"/>
      <c r="W43" s="337"/>
      <c r="X43" s="337"/>
      <c r="Y43" s="337"/>
      <c r="Z43" s="337"/>
      <c r="AA43" s="337"/>
      <c r="AB43" s="337"/>
      <c r="AC43" s="337"/>
      <c r="AD43" s="337"/>
      <c r="AE43" s="337"/>
      <c r="AF43" s="337"/>
      <c r="AG43" s="337"/>
      <c r="AH43" s="337"/>
      <c r="AI43" s="337"/>
      <c r="AJ43" s="337"/>
      <c r="AK43" s="338"/>
      <c r="AL43" s="338"/>
      <c r="AM43" s="338"/>
      <c r="AN43" s="338"/>
      <c r="AO43" s="338"/>
      <c r="AP43" s="338"/>
      <c r="AQ43" s="338"/>
      <c r="AR43" s="338"/>
      <c r="AS43" s="338"/>
      <c r="AT43" s="338"/>
      <c r="AU43" s="338"/>
      <c r="AV43" s="338"/>
      <c r="AW43" s="338"/>
      <c r="AX43" s="338"/>
      <c r="AY43" s="338"/>
      <c r="AZ43" s="338"/>
      <c r="BA43" s="338"/>
      <c r="BB43" s="338"/>
      <c r="BC43" s="338"/>
      <c r="BD43" s="338"/>
      <c r="BE43" s="338"/>
      <c r="BF43" s="338"/>
      <c r="BG43" s="338"/>
      <c r="BH43" s="338"/>
      <c r="BI43" s="338"/>
      <c r="BJ43" s="338"/>
      <c r="BK43" s="338"/>
      <c r="BL43" s="338"/>
      <c r="BM43" s="338"/>
      <c r="BN43" s="338"/>
      <c r="BO43" s="338"/>
      <c r="BP43" s="338"/>
      <c r="BQ43" s="338"/>
      <c r="BR43" s="338"/>
      <c r="BS43" s="338"/>
      <c r="BT43" s="338"/>
      <c r="BU43" s="338"/>
      <c r="BV43" s="338"/>
      <c r="BW43" s="338"/>
      <c r="BX43" s="338"/>
      <c r="BY43" s="338"/>
      <c r="BZ43" s="338"/>
      <c r="CA43" s="338"/>
      <c r="CB43" s="338"/>
      <c r="CC43" s="338"/>
      <c r="CD43" s="338"/>
      <c r="CE43" s="338"/>
      <c r="CF43" s="344"/>
      <c r="CG43" s="344"/>
      <c r="CH43" s="344"/>
      <c r="CI43" s="344"/>
      <c r="CJ43" s="344"/>
      <c r="CK43" s="344"/>
      <c r="CL43" s="344"/>
      <c r="CM43" s="344"/>
      <c r="CN43" s="344"/>
      <c r="CO43" s="344"/>
      <c r="CP43" s="344"/>
      <c r="CQ43" s="344"/>
      <c r="CR43" s="344"/>
      <c r="CS43" s="344"/>
      <c r="CT43" s="344"/>
      <c r="CU43" s="344"/>
      <c r="CV43" s="344"/>
      <c r="CW43" s="344"/>
      <c r="CX43" s="344"/>
      <c r="CY43" s="344"/>
      <c r="CZ43" s="344"/>
      <c r="DA43" s="344"/>
      <c r="DB43" s="344"/>
      <c r="DC43" s="344"/>
      <c r="DD43" s="344"/>
      <c r="DE43" s="344"/>
      <c r="DF43" s="344"/>
      <c r="DG43" s="344"/>
      <c r="DH43" s="344"/>
      <c r="DI43" s="344"/>
      <c r="DJ43" s="344"/>
      <c r="DK43" s="344"/>
      <c r="DL43" s="344"/>
      <c r="DM43" s="344"/>
    </row>
    <row r="44" spans="1:117" ht="15" customHeight="1" x14ac:dyDescent="0.2">
      <c r="A44" s="337"/>
      <c r="B44" s="337"/>
      <c r="C44" s="337"/>
      <c r="D44" s="337"/>
      <c r="E44" s="337"/>
      <c r="F44" s="337"/>
      <c r="G44" s="337"/>
      <c r="H44" s="337"/>
      <c r="I44" s="337"/>
      <c r="J44" s="337"/>
      <c r="K44" s="337"/>
      <c r="L44" s="337"/>
      <c r="M44" s="337"/>
      <c r="N44" s="337"/>
      <c r="O44" s="337"/>
      <c r="P44" s="337"/>
      <c r="Q44" s="337"/>
      <c r="R44" s="337"/>
      <c r="S44" s="337"/>
      <c r="T44" s="337"/>
      <c r="U44" s="337"/>
      <c r="V44" s="337"/>
      <c r="W44" s="337"/>
      <c r="X44" s="337"/>
      <c r="Y44" s="337"/>
      <c r="Z44" s="337"/>
      <c r="AA44" s="337"/>
      <c r="AB44" s="337"/>
      <c r="AC44" s="337"/>
      <c r="AD44" s="337"/>
      <c r="AE44" s="337"/>
      <c r="AF44" s="337"/>
      <c r="AG44" s="337"/>
      <c r="AH44" s="337"/>
      <c r="AI44" s="337"/>
      <c r="AJ44" s="337"/>
      <c r="AK44" s="338"/>
      <c r="AL44" s="338"/>
      <c r="AM44" s="338"/>
      <c r="AN44" s="338"/>
      <c r="AO44" s="338"/>
      <c r="AP44" s="338"/>
      <c r="AQ44" s="338"/>
      <c r="AR44" s="338"/>
      <c r="AS44" s="338"/>
      <c r="AT44" s="338"/>
      <c r="AU44" s="338"/>
      <c r="AV44" s="338"/>
      <c r="AW44" s="338"/>
      <c r="AX44" s="338"/>
      <c r="AY44" s="338"/>
      <c r="AZ44" s="338"/>
      <c r="BA44" s="338"/>
      <c r="BB44" s="338"/>
      <c r="BC44" s="338"/>
      <c r="BD44" s="338"/>
      <c r="BE44" s="338"/>
      <c r="BF44" s="338"/>
      <c r="BG44" s="338"/>
      <c r="BH44" s="338"/>
      <c r="BI44" s="338"/>
      <c r="BJ44" s="338"/>
      <c r="BK44" s="338"/>
      <c r="BL44" s="338"/>
      <c r="BM44" s="338"/>
      <c r="BN44" s="338"/>
      <c r="BO44" s="338"/>
      <c r="BP44" s="338"/>
      <c r="BQ44" s="338"/>
      <c r="BR44" s="338"/>
      <c r="BS44" s="338"/>
      <c r="BT44" s="338"/>
      <c r="BU44" s="338"/>
      <c r="BV44" s="338"/>
      <c r="BW44" s="338"/>
      <c r="BX44" s="338"/>
      <c r="BY44" s="338"/>
      <c r="BZ44" s="338"/>
      <c r="CA44" s="338"/>
      <c r="CB44" s="338"/>
      <c r="CC44" s="338"/>
      <c r="CD44" s="338"/>
      <c r="CE44" s="338"/>
      <c r="CF44" s="344"/>
      <c r="CG44" s="344"/>
      <c r="CH44" s="344"/>
      <c r="CI44" s="344"/>
      <c r="CJ44" s="344"/>
      <c r="CK44" s="344"/>
      <c r="CL44" s="344"/>
      <c r="CM44" s="344"/>
      <c r="CN44" s="344"/>
      <c r="CO44" s="344"/>
      <c r="CP44" s="344"/>
      <c r="CQ44" s="344"/>
      <c r="CR44" s="344"/>
      <c r="CS44" s="344"/>
      <c r="CT44" s="344"/>
      <c r="CU44" s="344"/>
      <c r="CV44" s="344"/>
      <c r="CW44" s="344"/>
      <c r="CX44" s="344"/>
      <c r="CY44" s="344"/>
      <c r="CZ44" s="344"/>
      <c r="DA44" s="344"/>
      <c r="DB44" s="344"/>
      <c r="DC44" s="344"/>
      <c r="DD44" s="344"/>
      <c r="DE44" s="344"/>
      <c r="DF44" s="344"/>
      <c r="DG44" s="344"/>
      <c r="DH44" s="344"/>
      <c r="DI44" s="344"/>
      <c r="DJ44" s="344"/>
      <c r="DK44" s="344"/>
      <c r="DL44" s="344"/>
      <c r="DM44" s="344"/>
    </row>
  </sheetData>
  <mergeCells count="148">
    <mergeCell ref="CW37:DM37"/>
    <mergeCell ref="CW38:DM38"/>
    <mergeCell ref="CW39:DM39"/>
    <mergeCell ref="CW40:DM40"/>
    <mergeCell ref="CW41:DM41"/>
    <mergeCell ref="CW42:DM42"/>
    <mergeCell ref="CW43:DM43"/>
    <mergeCell ref="CW44:DM44"/>
    <mergeCell ref="BR5:DM5"/>
    <mergeCell ref="A6:DM6"/>
    <mergeCell ref="A7:DM7"/>
    <mergeCell ref="CW28:DM28"/>
    <mergeCell ref="CW29:DM29"/>
    <mergeCell ref="CW30:DM30"/>
    <mergeCell ref="CW31:DM31"/>
    <mergeCell ref="CW32:DM32"/>
    <mergeCell ref="CW33:DM33"/>
    <mergeCell ref="CW34:DM34"/>
    <mergeCell ref="CW35:DM35"/>
    <mergeCell ref="CW36:DM36"/>
    <mergeCell ref="CW19:DM19"/>
    <mergeCell ref="CW20:DM20"/>
    <mergeCell ref="CW21:DM21"/>
    <mergeCell ref="CW22:DM22"/>
    <mergeCell ref="CW23:DM23"/>
    <mergeCell ref="CW24:DM24"/>
    <mergeCell ref="CW25:DM25"/>
    <mergeCell ref="CW26:DM26"/>
    <mergeCell ref="CW27:DM27"/>
    <mergeCell ref="A21:AJ21"/>
    <mergeCell ref="AK10:CE10"/>
    <mergeCell ref="AK19:CE19"/>
    <mergeCell ref="AK17:CE17"/>
    <mergeCell ref="AK12:CE12"/>
    <mergeCell ref="AK18:CE18"/>
    <mergeCell ref="A19:AJ19"/>
    <mergeCell ref="AK16:CE16"/>
    <mergeCell ref="A23:AJ23"/>
    <mergeCell ref="AK23:CE23"/>
    <mergeCell ref="A24:AJ24"/>
    <mergeCell ref="AK24:CE24"/>
    <mergeCell ref="A26:AJ26"/>
    <mergeCell ref="CF25:CV25"/>
    <mergeCell ref="CF26:CV26"/>
    <mergeCell ref="AK25:CE25"/>
    <mergeCell ref="AK26:CE26"/>
    <mergeCell ref="A25:AJ25"/>
    <mergeCell ref="A22:AJ22"/>
    <mergeCell ref="CF21:CV21"/>
    <mergeCell ref="A11:AJ11"/>
    <mergeCell ref="CF22:CV22"/>
    <mergeCell ref="AK11:CE11"/>
    <mergeCell ref="AK21:CE21"/>
    <mergeCell ref="AK22:CE22"/>
    <mergeCell ref="A15:AJ15"/>
    <mergeCell ref="A10:AJ10"/>
    <mergeCell ref="CF15:CV15"/>
    <mergeCell ref="CF12:CV12"/>
    <mergeCell ref="A12:AJ12"/>
    <mergeCell ref="A13:AJ13"/>
    <mergeCell ref="AK13:CE13"/>
    <mergeCell ref="AK14:CE14"/>
    <mergeCell ref="CF14:CV14"/>
    <mergeCell ref="CF10:CV10"/>
    <mergeCell ref="A14:AJ14"/>
    <mergeCell ref="A20:AJ20"/>
    <mergeCell ref="A18:AJ18"/>
    <mergeCell ref="A16:AJ16"/>
    <mergeCell ref="A41:AJ41"/>
    <mergeCell ref="AK41:CE41"/>
    <mergeCell ref="A39:AJ39"/>
    <mergeCell ref="AK39:CE39"/>
    <mergeCell ref="A40:AJ40"/>
    <mergeCell ref="A29:AJ29"/>
    <mergeCell ref="A27:AJ27"/>
    <mergeCell ref="AK27:CE27"/>
    <mergeCell ref="A28:AJ28"/>
    <mergeCell ref="AK28:CE28"/>
    <mergeCell ref="AK29:CE29"/>
    <mergeCell ref="AK34:CE34"/>
    <mergeCell ref="A30:AJ30"/>
    <mergeCell ref="A33:AJ33"/>
    <mergeCell ref="A34:AJ34"/>
    <mergeCell ref="A31:AJ31"/>
    <mergeCell ref="A32:AJ32"/>
    <mergeCell ref="AK33:CE33"/>
    <mergeCell ref="AK32:CE32"/>
    <mergeCell ref="AK30:CE30"/>
    <mergeCell ref="AK31:CE31"/>
    <mergeCell ref="CF37:CV37"/>
    <mergeCell ref="CF38:CV38"/>
    <mergeCell ref="AK37:CE37"/>
    <mergeCell ref="AK38:CE38"/>
    <mergeCell ref="AK36:CE36"/>
    <mergeCell ref="AK40:CE40"/>
    <mergeCell ref="A37:AJ37"/>
    <mergeCell ref="AK35:CE35"/>
    <mergeCell ref="A35:AJ35"/>
    <mergeCell ref="A36:AJ36"/>
    <mergeCell ref="A38:AJ38"/>
    <mergeCell ref="A44:AJ44"/>
    <mergeCell ref="AK44:CE44"/>
    <mergeCell ref="CF43:CV43"/>
    <mergeCell ref="A43:AJ43"/>
    <mergeCell ref="AK43:CE43"/>
    <mergeCell ref="CF44:CV44"/>
    <mergeCell ref="CF32:CV32"/>
    <mergeCell ref="CF29:CV29"/>
    <mergeCell ref="CF23:CV23"/>
    <mergeCell ref="CF24:CV24"/>
    <mergeCell ref="CF27:CV27"/>
    <mergeCell ref="CF28:CV28"/>
    <mergeCell ref="CF30:CV30"/>
    <mergeCell ref="CF31:CV31"/>
    <mergeCell ref="CF41:CV41"/>
    <mergeCell ref="CF35:CV35"/>
    <mergeCell ref="CF40:CV40"/>
    <mergeCell ref="CF34:CV34"/>
    <mergeCell ref="CF39:CV39"/>
    <mergeCell ref="CF33:CV33"/>
    <mergeCell ref="A42:AJ42"/>
    <mergeCell ref="AK42:CE42"/>
    <mergeCell ref="CF36:CV36"/>
    <mergeCell ref="CF42:CV42"/>
    <mergeCell ref="A4:CV4"/>
    <mergeCell ref="DN12:EG12"/>
    <mergeCell ref="CF13:CV13"/>
    <mergeCell ref="CF16:CV16"/>
    <mergeCell ref="DN20:EG20"/>
    <mergeCell ref="CF20:CV20"/>
    <mergeCell ref="DR13:EI13"/>
    <mergeCell ref="CF17:CV17"/>
    <mergeCell ref="CF18:CV18"/>
    <mergeCell ref="CF19:CV19"/>
    <mergeCell ref="A17:AJ17"/>
    <mergeCell ref="AK20:CE20"/>
    <mergeCell ref="CW10:DM10"/>
    <mergeCell ref="CW11:DM11"/>
    <mergeCell ref="CW12:DM12"/>
    <mergeCell ref="CW13:DM13"/>
    <mergeCell ref="CW14:DM14"/>
    <mergeCell ref="CW15:DM15"/>
    <mergeCell ref="CW16:DM16"/>
    <mergeCell ref="CW17:DM17"/>
    <mergeCell ref="CW18:DM18"/>
    <mergeCell ref="A8:CV8"/>
    <mergeCell ref="AK15:CE15"/>
    <mergeCell ref="CF11:CV11"/>
  </mergeCells>
  <phoneticPr fontId="1" type="noConversion"/>
  <pageMargins left="0.45" right="0.16" top="0.17" bottom="0.22" header="0.17" footer="0.22"/>
  <pageSetup paperSize="9" scale="7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I45"/>
  <sheetViews>
    <sheetView view="pageBreakPreview" zoomScaleNormal="100" workbookViewId="0">
      <selection activeCell="AK22" sqref="AK22:CE22"/>
    </sheetView>
  </sheetViews>
  <sheetFormatPr defaultColWidth="0.85546875" defaultRowHeight="11.25" x14ac:dyDescent="0.2"/>
  <cols>
    <col min="1" max="23" width="1.7109375" style="16" customWidth="1"/>
    <col min="24" max="24" width="2.42578125" style="16" customWidth="1"/>
    <col min="25" max="26" width="1.7109375" style="16" customWidth="1"/>
    <col min="27" max="35" width="1.140625" style="16" customWidth="1"/>
    <col min="36" max="36" width="5.42578125" style="16" customWidth="1"/>
    <col min="37" max="50" width="1.140625" style="16" customWidth="1"/>
    <col min="51" max="64" width="1.140625" style="16" hidden="1" customWidth="1"/>
    <col min="65" max="71" width="1.140625" style="16" customWidth="1"/>
    <col min="72" max="72" width="0.140625" style="16" customWidth="1"/>
    <col min="73" max="77" width="1.140625" style="16" customWidth="1"/>
    <col min="78" max="78" width="0.5703125" style="16" customWidth="1"/>
    <col min="79" max="83" width="1.140625" style="17" hidden="1" customWidth="1"/>
    <col min="84" max="89" width="1.140625" style="17" customWidth="1"/>
    <col min="90" max="96" width="1.140625" style="16" customWidth="1"/>
    <col min="97" max="97" width="0.42578125" style="16" customWidth="1"/>
    <col min="98" max="99" width="1.140625" style="16" hidden="1" customWidth="1"/>
    <col min="100" max="100" width="1.42578125" style="16" customWidth="1"/>
    <col min="101" max="106" width="1.140625" style="17" customWidth="1"/>
    <col min="107" max="113" width="1.140625" style="16" customWidth="1"/>
    <col min="114" max="114" width="0.42578125" style="16" customWidth="1"/>
    <col min="115" max="116" width="1.140625" style="16" hidden="1" customWidth="1"/>
    <col min="117" max="117" width="1.42578125" style="16" customWidth="1"/>
    <col min="118" max="16384" width="0.85546875" style="16"/>
  </cols>
  <sheetData>
    <row r="4" spans="1:139" s="18" customFormat="1" ht="14.4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400" t="s">
        <v>36</v>
      </c>
      <c r="BS4" s="400"/>
      <c r="BT4" s="400"/>
      <c r="BU4" s="400"/>
      <c r="BV4" s="400"/>
      <c r="BW4" s="400"/>
      <c r="BX4" s="400"/>
      <c r="BY4" s="400"/>
      <c r="BZ4" s="400"/>
      <c r="CA4" s="400"/>
      <c r="CB4" s="400"/>
      <c r="CC4" s="400"/>
      <c r="CD4" s="400"/>
      <c r="CE4" s="400"/>
      <c r="CF4" s="400"/>
      <c r="CG4" s="400"/>
      <c r="CH4" s="400"/>
      <c r="CI4" s="400"/>
      <c r="CJ4" s="400"/>
      <c r="CK4" s="400"/>
      <c r="CL4" s="400"/>
      <c r="CM4" s="400"/>
      <c r="CN4" s="400"/>
      <c r="CO4" s="400"/>
      <c r="CP4" s="400"/>
      <c r="CQ4" s="400"/>
      <c r="CR4" s="400"/>
      <c r="CS4" s="400"/>
      <c r="CT4" s="400"/>
      <c r="CU4" s="400"/>
      <c r="CV4" s="400"/>
      <c r="CW4" s="324"/>
      <c r="CX4" s="324"/>
      <c r="CY4" s="324"/>
      <c r="CZ4" s="324"/>
      <c r="DA4" s="324"/>
      <c r="DB4" s="324"/>
      <c r="DC4" s="324"/>
      <c r="DD4" s="324"/>
      <c r="DE4" s="324"/>
      <c r="DF4" s="324"/>
      <c r="DG4" s="324"/>
      <c r="DH4" s="324"/>
      <c r="DI4" s="324"/>
      <c r="DJ4" s="324"/>
      <c r="DK4" s="324"/>
      <c r="DL4" s="324"/>
      <c r="DM4" s="324"/>
    </row>
    <row r="5" spans="1:139" s="13" customFormat="1" ht="15.75" customHeight="1" x14ac:dyDescent="0.2">
      <c r="A5" s="401" t="s">
        <v>422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  <c r="AA5" s="401"/>
      <c r="AB5" s="401"/>
      <c r="AC5" s="401"/>
      <c r="AD5" s="401"/>
      <c r="AE5" s="401"/>
      <c r="AF5" s="401"/>
      <c r="AG5" s="401"/>
      <c r="AH5" s="401"/>
      <c r="AI5" s="401"/>
      <c r="AJ5" s="401"/>
      <c r="AK5" s="401"/>
      <c r="AL5" s="401"/>
      <c r="AM5" s="401"/>
      <c r="AN5" s="401"/>
      <c r="AO5" s="401"/>
      <c r="AP5" s="401"/>
      <c r="AQ5" s="401"/>
      <c r="AR5" s="401"/>
      <c r="AS5" s="401"/>
      <c r="AT5" s="401"/>
      <c r="AU5" s="401"/>
      <c r="AV5" s="401"/>
      <c r="AW5" s="401"/>
      <c r="AX5" s="401"/>
      <c r="AY5" s="401"/>
      <c r="AZ5" s="401"/>
      <c r="BA5" s="401"/>
      <c r="BB5" s="401"/>
      <c r="BC5" s="401"/>
      <c r="BD5" s="401"/>
      <c r="BE5" s="401"/>
      <c r="BF5" s="401"/>
      <c r="BG5" s="401"/>
      <c r="BH5" s="401"/>
      <c r="BI5" s="401"/>
      <c r="BJ5" s="401"/>
      <c r="BK5" s="401"/>
      <c r="BL5" s="401"/>
      <c r="BM5" s="401"/>
      <c r="BN5" s="401"/>
      <c r="BO5" s="401"/>
      <c r="BP5" s="401"/>
      <c r="BQ5" s="401"/>
      <c r="BR5" s="401"/>
      <c r="BS5" s="401"/>
      <c r="BT5" s="401"/>
      <c r="BU5" s="401"/>
      <c r="BV5" s="401"/>
      <c r="BW5" s="401"/>
      <c r="BX5" s="401"/>
      <c r="BY5" s="401"/>
      <c r="BZ5" s="401"/>
      <c r="CA5" s="401"/>
      <c r="CB5" s="401"/>
      <c r="CC5" s="401"/>
      <c r="CD5" s="401"/>
      <c r="CE5" s="401"/>
      <c r="CF5" s="401"/>
      <c r="CG5" s="401"/>
      <c r="CH5" s="401"/>
      <c r="CI5" s="401"/>
      <c r="CJ5" s="401"/>
      <c r="CK5" s="401"/>
      <c r="CL5" s="401"/>
      <c r="CM5" s="401"/>
      <c r="CN5" s="401"/>
      <c r="CO5" s="401"/>
      <c r="CP5" s="401"/>
      <c r="CQ5" s="401"/>
      <c r="CR5" s="401"/>
      <c r="CS5" s="401"/>
      <c r="CT5" s="401"/>
      <c r="CU5" s="401"/>
      <c r="CV5" s="401"/>
      <c r="CW5" s="404"/>
      <c r="CX5" s="404"/>
      <c r="CY5" s="404"/>
      <c r="CZ5" s="404"/>
      <c r="DA5" s="404"/>
      <c r="DB5" s="404"/>
      <c r="DC5" s="404"/>
      <c r="DD5" s="404"/>
      <c r="DE5" s="404"/>
      <c r="DF5" s="404"/>
      <c r="DG5" s="404"/>
      <c r="DH5" s="404"/>
      <c r="DI5" s="404"/>
      <c r="DJ5" s="404"/>
      <c r="DK5" s="404"/>
      <c r="DL5" s="404"/>
      <c r="DM5" s="404"/>
    </row>
    <row r="6" spans="1:139" s="13" customFormat="1" ht="13.35" customHeight="1" x14ac:dyDescent="0.2">
      <c r="A6" s="402" t="s">
        <v>423</v>
      </c>
      <c r="B6" s="402"/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402"/>
      <c r="Z6" s="402"/>
      <c r="AA6" s="402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402"/>
      <c r="AN6" s="402"/>
      <c r="AO6" s="402"/>
      <c r="AP6" s="402"/>
      <c r="AQ6" s="402"/>
      <c r="AR6" s="402"/>
      <c r="AS6" s="402"/>
      <c r="AT6" s="402"/>
      <c r="AU6" s="402"/>
      <c r="AV6" s="402"/>
      <c r="AW6" s="402"/>
      <c r="AX6" s="402"/>
      <c r="AY6" s="402"/>
      <c r="AZ6" s="402"/>
      <c r="BA6" s="402"/>
      <c r="BB6" s="402"/>
      <c r="BC6" s="402"/>
      <c r="BD6" s="402"/>
      <c r="BE6" s="402"/>
      <c r="BF6" s="402"/>
      <c r="BG6" s="402"/>
      <c r="BH6" s="402"/>
      <c r="BI6" s="402"/>
      <c r="BJ6" s="402"/>
      <c r="BK6" s="402"/>
      <c r="BL6" s="402"/>
      <c r="BM6" s="402"/>
      <c r="BN6" s="402"/>
      <c r="BO6" s="402"/>
      <c r="BP6" s="402"/>
      <c r="BQ6" s="402"/>
      <c r="BR6" s="402"/>
      <c r="BS6" s="402"/>
      <c r="BT6" s="402"/>
      <c r="BU6" s="402"/>
      <c r="BV6" s="402"/>
      <c r="BW6" s="402"/>
      <c r="BX6" s="402"/>
      <c r="BY6" s="402"/>
      <c r="BZ6" s="402"/>
      <c r="CA6" s="402"/>
      <c r="CB6" s="402"/>
      <c r="CC6" s="402"/>
      <c r="CD6" s="402"/>
      <c r="CE6" s="402"/>
      <c r="CF6" s="402"/>
      <c r="CG6" s="402"/>
      <c r="CH6" s="402"/>
      <c r="CI6" s="402"/>
      <c r="CJ6" s="402"/>
      <c r="CK6" s="402"/>
      <c r="CL6" s="402"/>
      <c r="CM6" s="402"/>
      <c r="CN6" s="402"/>
      <c r="CO6" s="402"/>
      <c r="CP6" s="402"/>
      <c r="CQ6" s="402"/>
      <c r="CR6" s="402"/>
      <c r="CS6" s="402"/>
      <c r="CT6" s="402"/>
      <c r="CU6" s="402"/>
      <c r="CV6" s="402"/>
      <c r="CW6" s="411"/>
      <c r="CX6" s="411"/>
      <c r="CY6" s="411"/>
      <c r="CZ6" s="411"/>
      <c r="DA6" s="411"/>
      <c r="DB6" s="411"/>
      <c r="DC6" s="411"/>
      <c r="DD6" s="411"/>
      <c r="DE6" s="411"/>
      <c r="DF6" s="411"/>
      <c r="DG6" s="411"/>
      <c r="DH6" s="411"/>
      <c r="DI6" s="411"/>
      <c r="DJ6" s="411"/>
      <c r="DK6" s="411"/>
      <c r="DL6" s="411"/>
      <c r="DM6" s="411"/>
    </row>
    <row r="7" spans="1:139" s="18" customFormat="1" ht="14.45" customHeight="1" x14ac:dyDescent="0.2">
      <c r="A7" s="413"/>
      <c r="B7" s="413"/>
      <c r="C7" s="413"/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3"/>
      <c r="O7" s="413"/>
      <c r="P7" s="413"/>
      <c r="Q7" s="413"/>
      <c r="R7" s="413"/>
      <c r="S7" s="413"/>
      <c r="T7" s="413"/>
      <c r="U7" s="413"/>
      <c r="V7" s="413"/>
      <c r="W7" s="413"/>
      <c r="X7" s="413"/>
      <c r="Y7" s="413"/>
      <c r="Z7" s="413"/>
      <c r="AA7" s="413"/>
      <c r="AB7" s="413"/>
      <c r="AC7" s="413"/>
      <c r="AD7" s="413"/>
      <c r="AE7" s="413"/>
      <c r="AF7" s="413"/>
      <c r="AG7" s="413"/>
      <c r="AH7" s="413"/>
      <c r="AI7" s="413"/>
      <c r="AJ7" s="413"/>
      <c r="AK7" s="413"/>
      <c r="AL7" s="413"/>
      <c r="AM7" s="413"/>
      <c r="AN7" s="413"/>
      <c r="AO7" s="413"/>
      <c r="AP7" s="413"/>
      <c r="AQ7" s="413"/>
      <c r="AR7" s="413"/>
      <c r="AS7" s="413"/>
      <c r="AT7" s="413"/>
      <c r="AU7" s="413"/>
      <c r="AV7" s="413"/>
      <c r="AW7" s="413"/>
      <c r="AX7" s="413"/>
      <c r="AY7" s="413"/>
      <c r="AZ7" s="413"/>
      <c r="BA7" s="413"/>
      <c r="BB7" s="413"/>
      <c r="BC7" s="413"/>
      <c r="BD7" s="413"/>
      <c r="BE7" s="413"/>
      <c r="BF7" s="413"/>
      <c r="BG7" s="413"/>
      <c r="BH7" s="413"/>
      <c r="BI7" s="413"/>
      <c r="BJ7" s="413"/>
      <c r="BK7" s="413"/>
      <c r="BL7" s="413"/>
      <c r="BM7" s="413"/>
      <c r="BN7" s="413"/>
      <c r="BO7" s="413"/>
      <c r="BP7" s="413"/>
      <c r="BQ7" s="413"/>
      <c r="BR7" s="413"/>
      <c r="BS7" s="413"/>
      <c r="BT7" s="413"/>
      <c r="BU7" s="413"/>
      <c r="BV7" s="413"/>
      <c r="BW7" s="413"/>
      <c r="BX7" s="413"/>
      <c r="BY7" s="413"/>
      <c r="BZ7" s="413"/>
      <c r="CA7" s="413"/>
      <c r="CB7" s="413"/>
      <c r="CC7" s="413"/>
      <c r="CD7" s="413"/>
      <c r="CE7" s="413"/>
      <c r="CF7" s="413"/>
      <c r="CG7" s="413"/>
      <c r="CH7" s="413"/>
      <c r="CI7" s="413"/>
      <c r="CJ7" s="413"/>
      <c r="CK7" s="413"/>
      <c r="CL7" s="413"/>
      <c r="CM7" s="413"/>
      <c r="CN7" s="413"/>
      <c r="CO7" s="413"/>
      <c r="CP7" s="413"/>
      <c r="CQ7" s="413"/>
      <c r="CR7" s="413"/>
      <c r="CS7" s="413"/>
      <c r="CT7" s="413"/>
      <c r="CU7" s="413"/>
      <c r="CV7" s="413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</row>
    <row r="8" spans="1:139" ht="29.25" customHeight="1" x14ac:dyDescent="0.3">
      <c r="A8" s="356" t="s">
        <v>37</v>
      </c>
      <c r="B8" s="356"/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356"/>
      <c r="W8" s="356"/>
      <c r="X8" s="356"/>
      <c r="Y8" s="356"/>
      <c r="Z8" s="356"/>
      <c r="AA8" s="356"/>
      <c r="AB8" s="356"/>
      <c r="AC8" s="356"/>
      <c r="AD8" s="356"/>
      <c r="AE8" s="356"/>
      <c r="AF8" s="356"/>
      <c r="AG8" s="356"/>
      <c r="AH8" s="356"/>
      <c r="AI8" s="356"/>
      <c r="AJ8" s="356"/>
      <c r="AK8" s="356"/>
      <c r="AL8" s="356"/>
      <c r="AM8" s="356"/>
      <c r="AN8" s="356"/>
      <c r="AO8" s="356"/>
      <c r="AP8" s="356"/>
      <c r="AQ8" s="356"/>
      <c r="AR8" s="356"/>
      <c r="AS8" s="356"/>
      <c r="AT8" s="356"/>
      <c r="AU8" s="356"/>
      <c r="AV8" s="356"/>
      <c r="AW8" s="356"/>
      <c r="AX8" s="356"/>
      <c r="AY8" s="356"/>
      <c r="AZ8" s="356"/>
      <c r="BA8" s="356"/>
      <c r="BB8" s="356"/>
      <c r="BC8" s="356"/>
      <c r="BD8" s="356"/>
      <c r="BE8" s="356"/>
      <c r="BF8" s="356"/>
      <c r="BG8" s="356"/>
      <c r="BH8" s="356"/>
      <c r="BI8" s="356"/>
      <c r="BJ8" s="356"/>
      <c r="BK8" s="356"/>
      <c r="BL8" s="356"/>
      <c r="BM8" s="356"/>
      <c r="BN8" s="356"/>
      <c r="BO8" s="356"/>
      <c r="BP8" s="356"/>
      <c r="BQ8" s="356"/>
      <c r="BR8" s="356"/>
      <c r="BS8" s="356"/>
      <c r="BT8" s="356"/>
      <c r="BU8" s="356"/>
      <c r="BV8" s="356"/>
      <c r="BW8" s="356"/>
      <c r="BX8" s="356"/>
      <c r="BY8" s="356"/>
      <c r="BZ8" s="356"/>
      <c r="CA8" s="356"/>
      <c r="CB8" s="356"/>
      <c r="CC8" s="356"/>
      <c r="CD8" s="356"/>
      <c r="CE8" s="356"/>
      <c r="CF8" s="356"/>
      <c r="CG8" s="356"/>
      <c r="CH8" s="356"/>
      <c r="CI8" s="356"/>
      <c r="CJ8" s="356"/>
      <c r="CK8" s="356"/>
      <c r="CL8" s="356"/>
      <c r="CM8" s="356"/>
      <c r="CN8" s="356"/>
      <c r="CO8" s="356"/>
      <c r="CP8" s="356"/>
      <c r="CQ8" s="356"/>
      <c r="CR8" s="356"/>
      <c r="CS8" s="356"/>
      <c r="CT8" s="356"/>
      <c r="CU8" s="356"/>
      <c r="CV8" s="356"/>
      <c r="CW8" s="412"/>
      <c r="CX8" s="412"/>
      <c r="CY8" s="412"/>
      <c r="CZ8" s="412"/>
      <c r="DA8" s="412"/>
      <c r="DB8" s="412"/>
      <c r="DC8" s="412"/>
      <c r="DD8" s="412"/>
      <c r="DE8" s="412"/>
      <c r="DF8" s="412"/>
      <c r="DG8" s="412"/>
      <c r="DH8" s="412"/>
      <c r="DI8" s="412"/>
      <c r="DJ8" s="412"/>
      <c r="DK8" s="412"/>
      <c r="DL8" s="412"/>
      <c r="DM8" s="412"/>
    </row>
    <row r="9" spans="1:139" ht="11.45" customHeight="1" x14ac:dyDescent="0.2"/>
    <row r="10" spans="1:139" ht="29.25" customHeight="1" x14ac:dyDescent="0.2">
      <c r="A10" s="359" t="s">
        <v>163</v>
      </c>
      <c r="B10" s="407"/>
      <c r="C10" s="407"/>
      <c r="D10" s="407"/>
      <c r="E10" s="407"/>
      <c r="F10" s="407"/>
      <c r="G10" s="407"/>
      <c r="H10" s="407"/>
      <c r="I10" s="407"/>
      <c r="J10" s="407"/>
      <c r="K10" s="407"/>
      <c r="L10" s="407"/>
      <c r="M10" s="407"/>
      <c r="N10" s="407"/>
      <c r="O10" s="407"/>
      <c r="P10" s="407"/>
      <c r="Q10" s="407"/>
      <c r="R10" s="407"/>
      <c r="S10" s="407"/>
      <c r="T10" s="407"/>
      <c r="U10" s="407"/>
      <c r="V10" s="407"/>
      <c r="W10" s="407"/>
      <c r="X10" s="407"/>
      <c r="Y10" s="407"/>
      <c r="Z10" s="407"/>
      <c r="AA10" s="407"/>
      <c r="AB10" s="407"/>
      <c r="AC10" s="407"/>
      <c r="AD10" s="407"/>
      <c r="AE10" s="407"/>
      <c r="AF10" s="407"/>
      <c r="AG10" s="407"/>
      <c r="AH10" s="407"/>
      <c r="AI10" s="407"/>
      <c r="AJ10" s="407"/>
      <c r="AK10" s="359" t="s">
        <v>168</v>
      </c>
      <c r="AL10" s="408"/>
      <c r="AM10" s="408"/>
      <c r="AN10" s="408"/>
      <c r="AO10" s="408"/>
      <c r="AP10" s="408"/>
      <c r="AQ10" s="408"/>
      <c r="AR10" s="408"/>
      <c r="AS10" s="408"/>
      <c r="AT10" s="408"/>
      <c r="AU10" s="408"/>
      <c r="AV10" s="408"/>
      <c r="AW10" s="408"/>
      <c r="AX10" s="408"/>
      <c r="AY10" s="408"/>
      <c r="AZ10" s="408"/>
      <c r="BA10" s="408"/>
      <c r="BB10" s="408"/>
      <c r="BC10" s="408"/>
      <c r="BD10" s="408"/>
      <c r="BE10" s="408"/>
      <c r="BF10" s="408"/>
      <c r="BG10" s="408"/>
      <c r="BH10" s="408"/>
      <c r="BI10" s="408"/>
      <c r="BJ10" s="408"/>
      <c r="BK10" s="408"/>
      <c r="BL10" s="408"/>
      <c r="BM10" s="408"/>
      <c r="BN10" s="408"/>
      <c r="BO10" s="408"/>
      <c r="BP10" s="408"/>
      <c r="BQ10" s="408"/>
      <c r="BR10" s="408"/>
      <c r="BS10" s="408"/>
      <c r="BT10" s="408"/>
      <c r="BU10" s="408"/>
      <c r="BV10" s="408"/>
      <c r="BW10" s="408"/>
      <c r="BX10" s="408"/>
      <c r="BY10" s="408"/>
      <c r="BZ10" s="408"/>
      <c r="CA10" s="408"/>
      <c r="CB10" s="408"/>
      <c r="CC10" s="408"/>
      <c r="CD10" s="408"/>
      <c r="CE10" s="408"/>
      <c r="CF10" s="409" t="s">
        <v>17</v>
      </c>
      <c r="CG10" s="410"/>
      <c r="CH10" s="410"/>
      <c r="CI10" s="410"/>
      <c r="CJ10" s="410"/>
      <c r="CK10" s="410"/>
      <c r="CL10" s="410"/>
      <c r="CM10" s="410"/>
      <c r="CN10" s="410"/>
      <c r="CO10" s="410"/>
      <c r="CP10" s="410"/>
      <c r="CQ10" s="410"/>
      <c r="CR10" s="410"/>
      <c r="CS10" s="410"/>
      <c r="CT10" s="410"/>
      <c r="CU10" s="410"/>
      <c r="CV10" s="410"/>
      <c r="CW10" s="410"/>
      <c r="CX10" s="410"/>
      <c r="CY10" s="410"/>
      <c r="CZ10" s="410"/>
      <c r="DA10" s="410"/>
      <c r="DB10" s="410"/>
      <c r="DC10" s="410"/>
      <c r="DD10" s="410"/>
      <c r="DE10" s="410"/>
      <c r="DF10" s="410"/>
      <c r="DG10" s="410"/>
      <c r="DH10" s="410"/>
      <c r="DI10" s="410"/>
      <c r="DJ10" s="410"/>
      <c r="DK10" s="410"/>
      <c r="DL10" s="410"/>
      <c r="DM10" s="410"/>
    </row>
    <row r="11" spans="1:139" s="19" customFormat="1" ht="33" customHeight="1" x14ac:dyDescent="0.2">
      <c r="A11" s="407"/>
      <c r="B11" s="407"/>
      <c r="C11" s="407"/>
      <c r="D11" s="407"/>
      <c r="E11" s="407"/>
      <c r="F11" s="407"/>
      <c r="G11" s="407"/>
      <c r="H11" s="407"/>
      <c r="I11" s="407"/>
      <c r="J11" s="407"/>
      <c r="K11" s="407"/>
      <c r="L11" s="407"/>
      <c r="M11" s="407"/>
      <c r="N11" s="407"/>
      <c r="O11" s="407"/>
      <c r="P11" s="407"/>
      <c r="Q11" s="407"/>
      <c r="R11" s="407"/>
      <c r="S11" s="407"/>
      <c r="T11" s="407"/>
      <c r="U11" s="407"/>
      <c r="V11" s="407"/>
      <c r="W11" s="407"/>
      <c r="X11" s="407"/>
      <c r="Y11" s="407"/>
      <c r="Z11" s="407"/>
      <c r="AA11" s="407"/>
      <c r="AB11" s="407"/>
      <c r="AC11" s="407"/>
      <c r="AD11" s="407"/>
      <c r="AE11" s="407"/>
      <c r="AF11" s="407"/>
      <c r="AG11" s="407"/>
      <c r="AH11" s="407"/>
      <c r="AI11" s="407"/>
      <c r="AJ11" s="407"/>
      <c r="AK11" s="408"/>
      <c r="AL11" s="408"/>
      <c r="AM11" s="408"/>
      <c r="AN11" s="408"/>
      <c r="AO11" s="408"/>
      <c r="AP11" s="408"/>
      <c r="AQ11" s="408"/>
      <c r="AR11" s="408"/>
      <c r="AS11" s="408"/>
      <c r="AT11" s="408"/>
      <c r="AU11" s="408"/>
      <c r="AV11" s="408"/>
      <c r="AW11" s="408"/>
      <c r="AX11" s="408"/>
      <c r="AY11" s="408"/>
      <c r="AZ11" s="408"/>
      <c r="BA11" s="408"/>
      <c r="BB11" s="408"/>
      <c r="BC11" s="408"/>
      <c r="BD11" s="408"/>
      <c r="BE11" s="408"/>
      <c r="BF11" s="408"/>
      <c r="BG11" s="408"/>
      <c r="BH11" s="408"/>
      <c r="BI11" s="408"/>
      <c r="BJ11" s="408"/>
      <c r="BK11" s="408"/>
      <c r="BL11" s="408"/>
      <c r="BM11" s="408"/>
      <c r="BN11" s="408"/>
      <c r="BO11" s="408"/>
      <c r="BP11" s="408"/>
      <c r="BQ11" s="408"/>
      <c r="BR11" s="408"/>
      <c r="BS11" s="408"/>
      <c r="BT11" s="408"/>
      <c r="BU11" s="408"/>
      <c r="BV11" s="408"/>
      <c r="BW11" s="408"/>
      <c r="BX11" s="408"/>
      <c r="BY11" s="408"/>
      <c r="BZ11" s="408"/>
      <c r="CA11" s="408"/>
      <c r="CB11" s="408"/>
      <c r="CC11" s="408"/>
      <c r="CD11" s="408"/>
      <c r="CE11" s="408"/>
      <c r="CF11" s="359" t="s">
        <v>398</v>
      </c>
      <c r="CG11" s="359"/>
      <c r="CH11" s="359"/>
      <c r="CI11" s="359"/>
      <c r="CJ11" s="359"/>
      <c r="CK11" s="359"/>
      <c r="CL11" s="359"/>
      <c r="CM11" s="359"/>
      <c r="CN11" s="359"/>
      <c r="CO11" s="359"/>
      <c r="CP11" s="359"/>
      <c r="CQ11" s="359"/>
      <c r="CR11" s="359"/>
      <c r="CS11" s="359"/>
      <c r="CT11" s="359"/>
      <c r="CU11" s="359"/>
      <c r="CV11" s="359"/>
      <c r="CW11" s="359" t="s">
        <v>399</v>
      </c>
      <c r="CX11" s="359"/>
      <c r="CY11" s="359"/>
      <c r="CZ11" s="359"/>
      <c r="DA11" s="359"/>
      <c r="DB11" s="359"/>
      <c r="DC11" s="359"/>
      <c r="DD11" s="359"/>
      <c r="DE11" s="359"/>
      <c r="DF11" s="359"/>
      <c r="DG11" s="359"/>
      <c r="DH11" s="359"/>
      <c r="DI11" s="359"/>
      <c r="DJ11" s="359"/>
      <c r="DK11" s="359"/>
      <c r="DL11" s="359"/>
      <c r="DM11" s="359"/>
    </row>
    <row r="12" spans="1:139" ht="15" customHeight="1" x14ac:dyDescent="0.2">
      <c r="A12" s="391" t="s">
        <v>195</v>
      </c>
      <c r="B12" s="391"/>
      <c r="C12" s="391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1"/>
      <c r="Z12" s="391"/>
      <c r="AA12" s="391"/>
      <c r="AB12" s="391"/>
      <c r="AC12" s="391"/>
      <c r="AD12" s="391"/>
      <c r="AE12" s="391"/>
      <c r="AF12" s="391"/>
      <c r="AG12" s="391"/>
      <c r="AH12" s="391"/>
      <c r="AI12" s="391"/>
      <c r="AJ12" s="391"/>
      <c r="AK12" s="392" t="s">
        <v>424</v>
      </c>
      <c r="AL12" s="393"/>
      <c r="AM12" s="393"/>
      <c r="AN12" s="393"/>
      <c r="AO12" s="393"/>
      <c r="AP12" s="393"/>
      <c r="AQ12" s="393"/>
      <c r="AR12" s="393"/>
      <c r="AS12" s="393"/>
      <c r="AT12" s="393"/>
      <c r="AU12" s="393"/>
      <c r="AV12" s="393"/>
      <c r="AW12" s="393"/>
      <c r="AX12" s="393"/>
      <c r="AY12" s="393"/>
      <c r="AZ12" s="393"/>
      <c r="BA12" s="393"/>
      <c r="BB12" s="393"/>
      <c r="BC12" s="393"/>
      <c r="BD12" s="393"/>
      <c r="BE12" s="393"/>
      <c r="BF12" s="393"/>
      <c r="BG12" s="393"/>
      <c r="BH12" s="393"/>
      <c r="BI12" s="393"/>
      <c r="BJ12" s="393"/>
      <c r="BK12" s="393"/>
      <c r="BL12" s="393"/>
      <c r="BM12" s="393"/>
      <c r="BN12" s="393"/>
      <c r="BO12" s="393"/>
      <c r="BP12" s="393"/>
      <c r="BQ12" s="393"/>
      <c r="BR12" s="393"/>
      <c r="BS12" s="393"/>
      <c r="BT12" s="393"/>
      <c r="BU12" s="393"/>
      <c r="BV12" s="393"/>
      <c r="BW12" s="393"/>
      <c r="BX12" s="393"/>
      <c r="BY12" s="393"/>
      <c r="BZ12" s="393"/>
      <c r="CA12" s="393"/>
      <c r="CB12" s="393"/>
      <c r="CC12" s="393"/>
      <c r="CD12" s="393"/>
      <c r="CE12" s="394"/>
      <c r="CF12" s="403">
        <f>CF13</f>
        <v>0</v>
      </c>
      <c r="CG12" s="403"/>
      <c r="CH12" s="403"/>
      <c r="CI12" s="403"/>
      <c r="CJ12" s="403"/>
      <c r="CK12" s="403"/>
      <c r="CL12" s="403"/>
      <c r="CM12" s="403"/>
      <c r="CN12" s="403"/>
      <c r="CO12" s="403"/>
      <c r="CP12" s="403"/>
      <c r="CQ12" s="403"/>
      <c r="CR12" s="403"/>
      <c r="CS12" s="403"/>
      <c r="CT12" s="403"/>
      <c r="CU12" s="403"/>
      <c r="CV12" s="403"/>
      <c r="CW12" s="403">
        <f>CW13</f>
        <v>0</v>
      </c>
      <c r="CX12" s="403"/>
      <c r="CY12" s="403"/>
      <c r="CZ12" s="403"/>
      <c r="DA12" s="403"/>
      <c r="DB12" s="403"/>
      <c r="DC12" s="403"/>
      <c r="DD12" s="403"/>
      <c r="DE12" s="403"/>
      <c r="DF12" s="403"/>
      <c r="DG12" s="403"/>
      <c r="DH12" s="403"/>
      <c r="DI12" s="403"/>
      <c r="DJ12" s="403"/>
      <c r="DK12" s="403"/>
      <c r="DL12" s="403"/>
      <c r="DM12" s="403"/>
    </row>
    <row r="13" spans="1:139" s="19" customFormat="1" ht="15" customHeight="1" x14ac:dyDescent="0.2">
      <c r="A13" s="395" t="s">
        <v>242</v>
      </c>
      <c r="B13" s="395"/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  <c r="N13" s="395"/>
      <c r="O13" s="395"/>
      <c r="P13" s="395"/>
      <c r="Q13" s="395"/>
      <c r="R13" s="395"/>
      <c r="S13" s="395"/>
      <c r="T13" s="395"/>
      <c r="U13" s="395"/>
      <c r="V13" s="395"/>
      <c r="W13" s="395"/>
      <c r="X13" s="395"/>
      <c r="Y13" s="395"/>
      <c r="Z13" s="395"/>
      <c r="AA13" s="395"/>
      <c r="AB13" s="395"/>
      <c r="AC13" s="395"/>
      <c r="AD13" s="395"/>
      <c r="AE13" s="395"/>
      <c r="AF13" s="395"/>
      <c r="AG13" s="395"/>
      <c r="AH13" s="395"/>
      <c r="AI13" s="395"/>
      <c r="AJ13" s="395"/>
      <c r="AK13" s="389" t="s">
        <v>425</v>
      </c>
      <c r="AL13" s="389"/>
      <c r="AM13" s="389"/>
      <c r="AN13" s="389"/>
      <c r="AO13" s="389"/>
      <c r="AP13" s="389"/>
      <c r="AQ13" s="389"/>
      <c r="AR13" s="389"/>
      <c r="AS13" s="389"/>
      <c r="AT13" s="389"/>
      <c r="AU13" s="389"/>
      <c r="AV13" s="389"/>
      <c r="AW13" s="389"/>
      <c r="AX13" s="389"/>
      <c r="AY13" s="389"/>
      <c r="AZ13" s="389"/>
      <c r="BA13" s="389"/>
      <c r="BB13" s="389"/>
      <c r="BC13" s="389"/>
      <c r="BD13" s="389"/>
      <c r="BE13" s="389"/>
      <c r="BF13" s="389"/>
      <c r="BG13" s="389"/>
      <c r="BH13" s="389"/>
      <c r="BI13" s="389"/>
      <c r="BJ13" s="389"/>
      <c r="BK13" s="389"/>
      <c r="BL13" s="389"/>
      <c r="BM13" s="389"/>
      <c r="BN13" s="389"/>
      <c r="BO13" s="389"/>
      <c r="BP13" s="389"/>
      <c r="BQ13" s="389"/>
      <c r="BR13" s="389"/>
      <c r="BS13" s="389"/>
      <c r="BT13" s="389"/>
      <c r="BU13" s="389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  <c r="CF13" s="406">
        <f>CF14+CF18</f>
        <v>0</v>
      </c>
      <c r="CG13" s="406"/>
      <c r="CH13" s="406"/>
      <c r="CI13" s="406"/>
      <c r="CJ13" s="406"/>
      <c r="CK13" s="406"/>
      <c r="CL13" s="406"/>
      <c r="CM13" s="406"/>
      <c r="CN13" s="406"/>
      <c r="CO13" s="406"/>
      <c r="CP13" s="406"/>
      <c r="CQ13" s="406"/>
      <c r="CR13" s="406"/>
      <c r="CS13" s="406"/>
      <c r="CT13" s="406"/>
      <c r="CU13" s="406"/>
      <c r="CV13" s="406"/>
      <c r="CW13" s="406">
        <f>CW14+CW18</f>
        <v>0</v>
      </c>
      <c r="CX13" s="406"/>
      <c r="CY13" s="406"/>
      <c r="CZ13" s="406"/>
      <c r="DA13" s="406"/>
      <c r="DB13" s="406"/>
      <c r="DC13" s="406"/>
      <c r="DD13" s="406"/>
      <c r="DE13" s="406"/>
      <c r="DF13" s="406"/>
      <c r="DG13" s="406"/>
      <c r="DH13" s="406"/>
      <c r="DI13" s="406"/>
      <c r="DJ13" s="406"/>
      <c r="DK13" s="406"/>
      <c r="DL13" s="406"/>
      <c r="DM13" s="406"/>
      <c r="DN13" s="382"/>
      <c r="DO13" s="383"/>
      <c r="DP13" s="383"/>
      <c r="DQ13" s="383"/>
      <c r="DR13" s="383"/>
      <c r="DS13" s="383"/>
      <c r="DT13" s="383"/>
      <c r="DU13" s="383"/>
      <c r="DV13" s="383"/>
      <c r="DW13" s="383"/>
      <c r="DX13" s="383"/>
      <c r="DY13" s="383"/>
      <c r="DZ13" s="383"/>
      <c r="EA13" s="383"/>
      <c r="EB13" s="383"/>
      <c r="EC13" s="383"/>
      <c r="ED13" s="383"/>
      <c r="EE13" s="383"/>
      <c r="EF13" s="383"/>
      <c r="EG13" s="383"/>
    </row>
    <row r="14" spans="1:139" s="20" customFormat="1" ht="15" customHeight="1" x14ac:dyDescent="0.2">
      <c r="A14" s="396" t="s">
        <v>170</v>
      </c>
      <c r="B14" s="396"/>
      <c r="C14" s="396"/>
      <c r="D14" s="396"/>
      <c r="E14" s="396"/>
      <c r="F14" s="396"/>
      <c r="G14" s="396"/>
      <c r="H14" s="396"/>
      <c r="I14" s="396"/>
      <c r="J14" s="396"/>
      <c r="K14" s="396"/>
      <c r="L14" s="396"/>
      <c r="M14" s="396"/>
      <c r="N14" s="396"/>
      <c r="O14" s="396"/>
      <c r="P14" s="396"/>
      <c r="Q14" s="396"/>
      <c r="R14" s="396"/>
      <c r="S14" s="396"/>
      <c r="T14" s="396"/>
      <c r="U14" s="396"/>
      <c r="V14" s="396"/>
      <c r="W14" s="396"/>
      <c r="X14" s="396"/>
      <c r="Y14" s="396"/>
      <c r="Z14" s="396"/>
      <c r="AA14" s="396"/>
      <c r="AB14" s="396"/>
      <c r="AC14" s="396"/>
      <c r="AD14" s="396"/>
      <c r="AE14" s="396"/>
      <c r="AF14" s="396"/>
      <c r="AG14" s="396"/>
      <c r="AH14" s="396"/>
      <c r="AI14" s="396"/>
      <c r="AJ14" s="396"/>
      <c r="AK14" s="397" t="s">
        <v>426</v>
      </c>
      <c r="AL14" s="397"/>
      <c r="AM14" s="397"/>
      <c r="AN14" s="397"/>
      <c r="AO14" s="397"/>
      <c r="AP14" s="397"/>
      <c r="AQ14" s="397"/>
      <c r="AR14" s="397"/>
      <c r="AS14" s="397"/>
      <c r="AT14" s="397"/>
      <c r="AU14" s="397"/>
      <c r="AV14" s="397"/>
      <c r="AW14" s="397"/>
      <c r="AX14" s="397"/>
      <c r="AY14" s="397"/>
      <c r="AZ14" s="397"/>
      <c r="BA14" s="397"/>
      <c r="BB14" s="397"/>
      <c r="BC14" s="397"/>
      <c r="BD14" s="397"/>
      <c r="BE14" s="397"/>
      <c r="BF14" s="397"/>
      <c r="BG14" s="397"/>
      <c r="BH14" s="397"/>
      <c r="BI14" s="397"/>
      <c r="BJ14" s="397"/>
      <c r="BK14" s="397"/>
      <c r="BL14" s="397"/>
      <c r="BM14" s="397"/>
      <c r="BN14" s="397"/>
      <c r="BO14" s="397"/>
      <c r="BP14" s="397"/>
      <c r="BQ14" s="397"/>
      <c r="BR14" s="397"/>
      <c r="BS14" s="397"/>
      <c r="BT14" s="397"/>
      <c r="BU14" s="397"/>
      <c r="BV14" s="397"/>
      <c r="BW14" s="397"/>
      <c r="BX14" s="397"/>
      <c r="BY14" s="397"/>
      <c r="BZ14" s="397"/>
      <c r="CA14" s="397"/>
      <c r="CB14" s="397"/>
      <c r="CC14" s="397"/>
      <c r="CD14" s="397"/>
      <c r="CE14" s="397"/>
      <c r="CF14" s="405">
        <f>CF16</f>
        <v>0</v>
      </c>
      <c r="CG14" s="405"/>
      <c r="CH14" s="405"/>
      <c r="CI14" s="405"/>
      <c r="CJ14" s="405"/>
      <c r="CK14" s="405"/>
      <c r="CL14" s="405"/>
      <c r="CM14" s="405"/>
      <c r="CN14" s="405"/>
      <c r="CO14" s="405"/>
      <c r="CP14" s="405"/>
      <c r="CQ14" s="405"/>
      <c r="CR14" s="405"/>
      <c r="CS14" s="405"/>
      <c r="CT14" s="405"/>
      <c r="CU14" s="405"/>
      <c r="CV14" s="405"/>
      <c r="CW14" s="405">
        <f>CW16</f>
        <v>0</v>
      </c>
      <c r="CX14" s="405"/>
      <c r="CY14" s="405"/>
      <c r="CZ14" s="405"/>
      <c r="DA14" s="405"/>
      <c r="DB14" s="405"/>
      <c r="DC14" s="405"/>
      <c r="DD14" s="405"/>
      <c r="DE14" s="405"/>
      <c r="DF14" s="405"/>
      <c r="DG14" s="405"/>
      <c r="DH14" s="405"/>
      <c r="DI14" s="405"/>
      <c r="DJ14" s="405"/>
      <c r="DK14" s="405"/>
      <c r="DL14" s="405"/>
      <c r="DM14" s="405"/>
      <c r="DR14" s="386"/>
      <c r="DS14" s="387"/>
      <c r="DT14" s="387"/>
      <c r="DU14" s="387"/>
      <c r="DV14" s="387"/>
      <c r="DW14" s="387"/>
      <c r="DX14" s="387"/>
      <c r="DY14" s="387"/>
      <c r="DZ14" s="387"/>
      <c r="EA14" s="387"/>
      <c r="EB14" s="387"/>
      <c r="EC14" s="387"/>
      <c r="ED14" s="387"/>
      <c r="EE14" s="387"/>
      <c r="EF14" s="387"/>
      <c r="EG14" s="387"/>
      <c r="EH14" s="387"/>
      <c r="EI14" s="387"/>
    </row>
    <row r="15" spans="1:139" s="19" customFormat="1" ht="15" customHeight="1" x14ac:dyDescent="0.2">
      <c r="A15" s="395" t="s">
        <v>175</v>
      </c>
      <c r="B15" s="395"/>
      <c r="C15" s="395"/>
      <c r="D15" s="395"/>
      <c r="E15" s="395"/>
      <c r="F15" s="395"/>
      <c r="G15" s="395"/>
      <c r="H15" s="395"/>
      <c r="I15" s="395"/>
      <c r="J15" s="395"/>
      <c r="K15" s="395"/>
      <c r="L15" s="395"/>
      <c r="M15" s="395"/>
      <c r="N15" s="395"/>
      <c r="O15" s="395"/>
      <c r="P15" s="395"/>
      <c r="Q15" s="395"/>
      <c r="R15" s="395"/>
      <c r="S15" s="395"/>
      <c r="T15" s="395"/>
      <c r="U15" s="395"/>
      <c r="V15" s="395"/>
      <c r="W15" s="395"/>
      <c r="X15" s="395"/>
      <c r="Y15" s="395"/>
      <c r="Z15" s="395"/>
      <c r="AA15" s="395"/>
      <c r="AB15" s="395"/>
      <c r="AC15" s="395"/>
      <c r="AD15" s="395"/>
      <c r="AE15" s="395"/>
      <c r="AF15" s="395"/>
      <c r="AG15" s="395"/>
      <c r="AH15" s="395"/>
      <c r="AI15" s="395"/>
      <c r="AJ15" s="395"/>
      <c r="AK15" s="389" t="s">
        <v>427</v>
      </c>
      <c r="AL15" s="389"/>
      <c r="AM15" s="389"/>
      <c r="AN15" s="389"/>
      <c r="AO15" s="389"/>
      <c r="AP15" s="389"/>
      <c r="AQ15" s="389"/>
      <c r="AR15" s="389"/>
      <c r="AS15" s="389"/>
      <c r="AT15" s="389"/>
      <c r="AU15" s="389"/>
      <c r="AV15" s="389"/>
      <c r="AW15" s="389"/>
      <c r="AX15" s="389"/>
      <c r="AY15" s="389"/>
      <c r="AZ15" s="389"/>
      <c r="BA15" s="389"/>
      <c r="BB15" s="389"/>
      <c r="BC15" s="389"/>
      <c r="BD15" s="389"/>
      <c r="BE15" s="389"/>
      <c r="BF15" s="389"/>
      <c r="BG15" s="389"/>
      <c r="BH15" s="389"/>
      <c r="BI15" s="389"/>
      <c r="BJ15" s="389"/>
      <c r="BK15" s="389"/>
      <c r="BL15" s="389"/>
      <c r="BM15" s="389"/>
      <c r="BN15" s="389"/>
      <c r="BO15" s="389"/>
      <c r="BP15" s="389"/>
      <c r="BQ15" s="389"/>
      <c r="BR15" s="389"/>
      <c r="BS15" s="389"/>
      <c r="BT15" s="389"/>
      <c r="BU15" s="389"/>
      <c r="BV15" s="389"/>
      <c r="BW15" s="389"/>
      <c r="BX15" s="389"/>
      <c r="BY15" s="389"/>
      <c r="BZ15" s="389"/>
      <c r="CA15" s="389"/>
      <c r="CB15" s="389"/>
      <c r="CC15" s="389"/>
      <c r="CD15" s="389"/>
      <c r="CE15" s="389"/>
      <c r="CF15" s="406">
        <f>CF16</f>
        <v>0</v>
      </c>
      <c r="CG15" s="406"/>
      <c r="CH15" s="406"/>
      <c r="CI15" s="406"/>
      <c r="CJ15" s="406"/>
      <c r="CK15" s="406"/>
      <c r="CL15" s="406"/>
      <c r="CM15" s="406"/>
      <c r="CN15" s="406"/>
      <c r="CO15" s="406"/>
      <c r="CP15" s="406"/>
      <c r="CQ15" s="406"/>
      <c r="CR15" s="406"/>
      <c r="CS15" s="406"/>
      <c r="CT15" s="406"/>
      <c r="CU15" s="406"/>
      <c r="CV15" s="406"/>
      <c r="CW15" s="406">
        <f>CW16</f>
        <v>0</v>
      </c>
      <c r="CX15" s="406"/>
      <c r="CY15" s="406"/>
      <c r="CZ15" s="406"/>
      <c r="DA15" s="406"/>
      <c r="DB15" s="406"/>
      <c r="DC15" s="406"/>
      <c r="DD15" s="406"/>
      <c r="DE15" s="406"/>
      <c r="DF15" s="406"/>
      <c r="DG15" s="406"/>
      <c r="DH15" s="406"/>
      <c r="DI15" s="406"/>
      <c r="DJ15" s="406"/>
      <c r="DK15" s="406"/>
      <c r="DL15" s="406"/>
      <c r="DM15" s="406"/>
    </row>
    <row r="16" spans="1:139" s="19" customFormat="1" ht="15" customHeight="1" x14ac:dyDescent="0.2">
      <c r="A16" s="395" t="s">
        <v>176</v>
      </c>
      <c r="B16" s="395"/>
      <c r="C16" s="395"/>
      <c r="D16" s="395"/>
      <c r="E16" s="395"/>
      <c r="F16" s="395"/>
      <c r="G16" s="395"/>
      <c r="H16" s="395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5"/>
      <c r="U16" s="395"/>
      <c r="V16" s="395"/>
      <c r="W16" s="395"/>
      <c r="X16" s="395"/>
      <c r="Y16" s="395"/>
      <c r="Z16" s="395"/>
      <c r="AA16" s="395"/>
      <c r="AB16" s="395"/>
      <c r="AC16" s="395"/>
      <c r="AD16" s="395"/>
      <c r="AE16" s="395"/>
      <c r="AF16" s="395"/>
      <c r="AG16" s="395"/>
      <c r="AH16" s="395"/>
      <c r="AI16" s="395"/>
      <c r="AJ16" s="395"/>
      <c r="AK16" s="389" t="s">
        <v>428</v>
      </c>
      <c r="AL16" s="389"/>
      <c r="AM16" s="389"/>
      <c r="AN16" s="389"/>
      <c r="AO16" s="389"/>
      <c r="AP16" s="389"/>
      <c r="AQ16" s="389"/>
      <c r="AR16" s="389"/>
      <c r="AS16" s="389"/>
      <c r="AT16" s="389"/>
      <c r="AU16" s="389"/>
      <c r="AV16" s="389"/>
      <c r="AW16" s="389"/>
      <c r="AX16" s="389"/>
      <c r="AY16" s="389"/>
      <c r="AZ16" s="389"/>
      <c r="BA16" s="389"/>
      <c r="BB16" s="389"/>
      <c r="BC16" s="389"/>
      <c r="BD16" s="389"/>
      <c r="BE16" s="389"/>
      <c r="BF16" s="389"/>
      <c r="BG16" s="389"/>
      <c r="BH16" s="389"/>
      <c r="BI16" s="389"/>
      <c r="BJ16" s="389"/>
      <c r="BK16" s="389"/>
      <c r="BL16" s="389"/>
      <c r="BM16" s="389"/>
      <c r="BN16" s="389"/>
      <c r="BO16" s="389"/>
      <c r="BP16" s="389"/>
      <c r="BQ16" s="389"/>
      <c r="BR16" s="389"/>
      <c r="BS16" s="389"/>
      <c r="BT16" s="389"/>
      <c r="BU16" s="389"/>
      <c r="BV16" s="389"/>
      <c r="BW16" s="389"/>
      <c r="BX16" s="389"/>
      <c r="BY16" s="389"/>
      <c r="BZ16" s="389"/>
      <c r="CA16" s="389"/>
      <c r="CB16" s="389"/>
      <c r="CC16" s="389"/>
      <c r="CD16" s="389"/>
      <c r="CE16" s="389"/>
      <c r="CF16" s="406">
        <f>CF17</f>
        <v>0</v>
      </c>
      <c r="CG16" s="406"/>
      <c r="CH16" s="406"/>
      <c r="CI16" s="406"/>
      <c r="CJ16" s="406"/>
      <c r="CK16" s="406"/>
      <c r="CL16" s="406"/>
      <c r="CM16" s="406"/>
      <c r="CN16" s="406"/>
      <c r="CO16" s="406"/>
      <c r="CP16" s="406"/>
      <c r="CQ16" s="406"/>
      <c r="CR16" s="406"/>
      <c r="CS16" s="406"/>
      <c r="CT16" s="406"/>
      <c r="CU16" s="406"/>
      <c r="CV16" s="406"/>
      <c r="CW16" s="406">
        <f>CW17</f>
        <v>0</v>
      </c>
      <c r="CX16" s="406"/>
      <c r="CY16" s="406"/>
      <c r="CZ16" s="406"/>
      <c r="DA16" s="406"/>
      <c r="DB16" s="406"/>
      <c r="DC16" s="406"/>
      <c r="DD16" s="406"/>
      <c r="DE16" s="406"/>
      <c r="DF16" s="406"/>
      <c r="DG16" s="406"/>
      <c r="DH16" s="406"/>
      <c r="DI16" s="406"/>
      <c r="DJ16" s="406"/>
      <c r="DK16" s="406"/>
      <c r="DL16" s="406"/>
      <c r="DM16" s="406"/>
    </row>
    <row r="17" spans="1:137" s="19" customFormat="1" ht="24" customHeight="1" x14ac:dyDescent="0.2">
      <c r="A17" s="398" t="s">
        <v>243</v>
      </c>
      <c r="B17" s="398"/>
      <c r="C17" s="398"/>
      <c r="D17" s="398"/>
      <c r="E17" s="398"/>
      <c r="F17" s="398"/>
      <c r="G17" s="398"/>
      <c r="H17" s="398"/>
      <c r="I17" s="398"/>
      <c r="J17" s="398"/>
      <c r="K17" s="398"/>
      <c r="L17" s="398"/>
      <c r="M17" s="398"/>
      <c r="N17" s="398"/>
      <c r="O17" s="398"/>
      <c r="P17" s="398"/>
      <c r="Q17" s="398"/>
      <c r="R17" s="398"/>
      <c r="S17" s="398"/>
      <c r="T17" s="398"/>
      <c r="U17" s="398"/>
      <c r="V17" s="398"/>
      <c r="W17" s="398"/>
      <c r="X17" s="398"/>
      <c r="Y17" s="398"/>
      <c r="Z17" s="398"/>
      <c r="AA17" s="398"/>
      <c r="AB17" s="398"/>
      <c r="AC17" s="398"/>
      <c r="AD17" s="398"/>
      <c r="AE17" s="398"/>
      <c r="AF17" s="398"/>
      <c r="AG17" s="398"/>
      <c r="AH17" s="398"/>
      <c r="AI17" s="398"/>
      <c r="AJ17" s="398"/>
      <c r="AK17" s="389" t="s">
        <v>429</v>
      </c>
      <c r="AL17" s="389"/>
      <c r="AM17" s="389"/>
      <c r="AN17" s="389"/>
      <c r="AO17" s="389"/>
      <c r="AP17" s="389"/>
      <c r="AQ17" s="389"/>
      <c r="AR17" s="389"/>
      <c r="AS17" s="389"/>
      <c r="AT17" s="389"/>
      <c r="AU17" s="389"/>
      <c r="AV17" s="389"/>
      <c r="AW17" s="389"/>
      <c r="AX17" s="389"/>
      <c r="AY17" s="389"/>
      <c r="AZ17" s="389"/>
      <c r="BA17" s="389"/>
      <c r="BB17" s="389"/>
      <c r="BC17" s="389"/>
      <c r="BD17" s="389"/>
      <c r="BE17" s="389"/>
      <c r="BF17" s="389"/>
      <c r="BG17" s="389"/>
      <c r="BH17" s="389"/>
      <c r="BI17" s="389"/>
      <c r="BJ17" s="389"/>
      <c r="BK17" s="389"/>
      <c r="BL17" s="389"/>
      <c r="BM17" s="389"/>
      <c r="BN17" s="389"/>
      <c r="BO17" s="389"/>
      <c r="BP17" s="389"/>
      <c r="BQ17" s="389"/>
      <c r="BR17" s="389"/>
      <c r="BS17" s="389"/>
      <c r="BT17" s="389"/>
      <c r="BU17" s="389"/>
      <c r="BV17" s="389"/>
      <c r="BW17" s="389"/>
      <c r="BX17" s="389"/>
      <c r="BY17" s="389"/>
      <c r="BZ17" s="389"/>
      <c r="CA17" s="389"/>
      <c r="CB17" s="389"/>
      <c r="CC17" s="389"/>
      <c r="CD17" s="389"/>
      <c r="CE17" s="389"/>
      <c r="CF17" s="406">
        <f>-'Доходы 2019-2020 (прил.1.1)'!D111</f>
        <v>0</v>
      </c>
      <c r="CG17" s="406"/>
      <c r="CH17" s="406"/>
      <c r="CI17" s="406"/>
      <c r="CJ17" s="406"/>
      <c r="CK17" s="406"/>
      <c r="CL17" s="406"/>
      <c r="CM17" s="406"/>
      <c r="CN17" s="406"/>
      <c r="CO17" s="406"/>
      <c r="CP17" s="406"/>
      <c r="CQ17" s="406"/>
      <c r="CR17" s="406"/>
      <c r="CS17" s="406"/>
      <c r="CT17" s="406"/>
      <c r="CU17" s="406"/>
      <c r="CV17" s="406"/>
      <c r="CW17" s="406">
        <f>-'Доходы 2019-2020 (прил.1.1)'!E111</f>
        <v>0</v>
      </c>
      <c r="CX17" s="406"/>
      <c r="CY17" s="406"/>
      <c r="CZ17" s="406"/>
      <c r="DA17" s="406"/>
      <c r="DB17" s="406"/>
      <c r="DC17" s="406"/>
      <c r="DD17" s="406"/>
      <c r="DE17" s="406"/>
      <c r="DF17" s="406"/>
      <c r="DG17" s="406"/>
      <c r="DH17" s="406"/>
      <c r="DI17" s="406"/>
      <c r="DJ17" s="406"/>
      <c r="DK17" s="406"/>
      <c r="DL17" s="406"/>
      <c r="DM17" s="406"/>
    </row>
    <row r="18" spans="1:137" s="20" customFormat="1" ht="15" customHeight="1" x14ac:dyDescent="0.2">
      <c r="A18" s="388" t="s">
        <v>177</v>
      </c>
      <c r="B18" s="388"/>
      <c r="C18" s="388"/>
      <c r="D18" s="388"/>
      <c r="E18" s="388"/>
      <c r="F18" s="388"/>
      <c r="G18" s="388"/>
      <c r="H18" s="388"/>
      <c r="I18" s="388"/>
      <c r="J18" s="388"/>
      <c r="K18" s="388"/>
      <c r="L18" s="388"/>
      <c r="M18" s="388"/>
      <c r="N18" s="388"/>
      <c r="O18" s="388"/>
      <c r="P18" s="388"/>
      <c r="Q18" s="388"/>
      <c r="R18" s="388"/>
      <c r="S18" s="388"/>
      <c r="T18" s="388"/>
      <c r="U18" s="388"/>
      <c r="V18" s="388"/>
      <c r="W18" s="388"/>
      <c r="X18" s="388"/>
      <c r="Y18" s="388"/>
      <c r="Z18" s="388"/>
      <c r="AA18" s="388"/>
      <c r="AB18" s="388"/>
      <c r="AC18" s="388"/>
      <c r="AD18" s="388"/>
      <c r="AE18" s="388"/>
      <c r="AF18" s="388"/>
      <c r="AG18" s="388"/>
      <c r="AH18" s="388"/>
      <c r="AI18" s="388"/>
      <c r="AJ18" s="388"/>
      <c r="AK18" s="399" t="s">
        <v>434</v>
      </c>
      <c r="AL18" s="399"/>
      <c r="AM18" s="399"/>
      <c r="AN18" s="399"/>
      <c r="AO18" s="399"/>
      <c r="AP18" s="399"/>
      <c r="AQ18" s="399"/>
      <c r="AR18" s="399"/>
      <c r="AS18" s="399"/>
      <c r="AT18" s="399"/>
      <c r="AU18" s="399"/>
      <c r="AV18" s="399"/>
      <c r="AW18" s="399"/>
      <c r="AX18" s="399"/>
      <c r="AY18" s="399"/>
      <c r="AZ18" s="399"/>
      <c r="BA18" s="399"/>
      <c r="BB18" s="399"/>
      <c r="BC18" s="399"/>
      <c r="BD18" s="399"/>
      <c r="BE18" s="399"/>
      <c r="BF18" s="399"/>
      <c r="BG18" s="399"/>
      <c r="BH18" s="399"/>
      <c r="BI18" s="399"/>
      <c r="BJ18" s="399"/>
      <c r="BK18" s="399"/>
      <c r="BL18" s="399"/>
      <c r="BM18" s="399"/>
      <c r="BN18" s="399"/>
      <c r="BO18" s="399"/>
      <c r="BP18" s="399"/>
      <c r="BQ18" s="399"/>
      <c r="BR18" s="399"/>
      <c r="BS18" s="399"/>
      <c r="BT18" s="399"/>
      <c r="BU18" s="399"/>
      <c r="BV18" s="399"/>
      <c r="BW18" s="399"/>
      <c r="BX18" s="399"/>
      <c r="BY18" s="399"/>
      <c r="BZ18" s="399"/>
      <c r="CA18" s="399"/>
      <c r="CB18" s="399"/>
      <c r="CC18" s="399"/>
      <c r="CD18" s="399"/>
      <c r="CE18" s="399"/>
      <c r="CF18" s="405">
        <f>CF20</f>
        <v>0</v>
      </c>
      <c r="CG18" s="405"/>
      <c r="CH18" s="405"/>
      <c r="CI18" s="405"/>
      <c r="CJ18" s="405"/>
      <c r="CK18" s="405"/>
      <c r="CL18" s="405"/>
      <c r="CM18" s="405"/>
      <c r="CN18" s="405"/>
      <c r="CO18" s="405"/>
      <c r="CP18" s="405"/>
      <c r="CQ18" s="405"/>
      <c r="CR18" s="405"/>
      <c r="CS18" s="405"/>
      <c r="CT18" s="405"/>
      <c r="CU18" s="405"/>
      <c r="CV18" s="405"/>
      <c r="CW18" s="405">
        <f>CW20</f>
        <v>0</v>
      </c>
      <c r="CX18" s="405"/>
      <c r="CY18" s="405"/>
      <c r="CZ18" s="405"/>
      <c r="DA18" s="405"/>
      <c r="DB18" s="405"/>
      <c r="DC18" s="405"/>
      <c r="DD18" s="405"/>
      <c r="DE18" s="405"/>
      <c r="DF18" s="405"/>
      <c r="DG18" s="405"/>
      <c r="DH18" s="405"/>
      <c r="DI18" s="405"/>
      <c r="DJ18" s="405"/>
      <c r="DK18" s="405"/>
      <c r="DL18" s="405"/>
      <c r="DM18" s="405"/>
    </row>
    <row r="19" spans="1:137" s="19" customFormat="1" ht="15" customHeight="1" x14ac:dyDescent="0.2">
      <c r="A19" s="398" t="s">
        <v>178</v>
      </c>
      <c r="B19" s="398"/>
      <c r="C19" s="398"/>
      <c r="D19" s="398"/>
      <c r="E19" s="398"/>
      <c r="F19" s="398"/>
      <c r="G19" s="398"/>
      <c r="H19" s="398"/>
      <c r="I19" s="398"/>
      <c r="J19" s="398"/>
      <c r="K19" s="398"/>
      <c r="L19" s="398"/>
      <c r="M19" s="398"/>
      <c r="N19" s="398"/>
      <c r="O19" s="398"/>
      <c r="P19" s="398"/>
      <c r="Q19" s="398"/>
      <c r="R19" s="398"/>
      <c r="S19" s="398"/>
      <c r="T19" s="398"/>
      <c r="U19" s="398"/>
      <c r="V19" s="398"/>
      <c r="W19" s="398"/>
      <c r="X19" s="398"/>
      <c r="Y19" s="398"/>
      <c r="Z19" s="398"/>
      <c r="AA19" s="398"/>
      <c r="AB19" s="398"/>
      <c r="AC19" s="398"/>
      <c r="AD19" s="398"/>
      <c r="AE19" s="398"/>
      <c r="AF19" s="398"/>
      <c r="AG19" s="398"/>
      <c r="AH19" s="398"/>
      <c r="AI19" s="398"/>
      <c r="AJ19" s="398"/>
      <c r="AK19" s="389" t="s">
        <v>431</v>
      </c>
      <c r="AL19" s="389"/>
      <c r="AM19" s="389"/>
      <c r="AN19" s="389"/>
      <c r="AO19" s="389"/>
      <c r="AP19" s="389"/>
      <c r="AQ19" s="389"/>
      <c r="AR19" s="389"/>
      <c r="AS19" s="389"/>
      <c r="AT19" s="389"/>
      <c r="AU19" s="389"/>
      <c r="AV19" s="389"/>
      <c r="AW19" s="389"/>
      <c r="AX19" s="389"/>
      <c r="AY19" s="389"/>
      <c r="AZ19" s="389"/>
      <c r="BA19" s="389"/>
      <c r="BB19" s="389"/>
      <c r="BC19" s="389"/>
      <c r="BD19" s="389"/>
      <c r="BE19" s="389"/>
      <c r="BF19" s="389"/>
      <c r="BG19" s="389"/>
      <c r="BH19" s="389"/>
      <c r="BI19" s="389"/>
      <c r="BJ19" s="389"/>
      <c r="BK19" s="389"/>
      <c r="BL19" s="389"/>
      <c r="BM19" s="389"/>
      <c r="BN19" s="389"/>
      <c r="BO19" s="389"/>
      <c r="BP19" s="389"/>
      <c r="BQ19" s="389"/>
      <c r="BR19" s="389"/>
      <c r="BS19" s="389"/>
      <c r="BT19" s="389"/>
      <c r="BU19" s="389"/>
      <c r="BV19" s="389"/>
      <c r="BW19" s="389"/>
      <c r="BX19" s="389"/>
      <c r="BY19" s="389"/>
      <c r="BZ19" s="389"/>
      <c r="CA19" s="389"/>
      <c r="CB19" s="389"/>
      <c r="CC19" s="389"/>
      <c r="CD19" s="389"/>
      <c r="CE19" s="389"/>
      <c r="CF19" s="406">
        <f>CF20</f>
        <v>0</v>
      </c>
      <c r="CG19" s="406"/>
      <c r="CH19" s="406"/>
      <c r="CI19" s="406"/>
      <c r="CJ19" s="406"/>
      <c r="CK19" s="406"/>
      <c r="CL19" s="406"/>
      <c r="CM19" s="406"/>
      <c r="CN19" s="406"/>
      <c r="CO19" s="406"/>
      <c r="CP19" s="406"/>
      <c r="CQ19" s="406"/>
      <c r="CR19" s="406"/>
      <c r="CS19" s="406"/>
      <c r="CT19" s="406"/>
      <c r="CU19" s="406"/>
      <c r="CV19" s="406"/>
      <c r="CW19" s="406">
        <f>CW20</f>
        <v>0</v>
      </c>
      <c r="CX19" s="406"/>
      <c r="CY19" s="406"/>
      <c r="CZ19" s="406"/>
      <c r="DA19" s="406"/>
      <c r="DB19" s="406"/>
      <c r="DC19" s="406"/>
      <c r="DD19" s="406"/>
      <c r="DE19" s="406"/>
      <c r="DF19" s="406"/>
      <c r="DG19" s="406"/>
      <c r="DH19" s="406"/>
      <c r="DI19" s="406"/>
      <c r="DJ19" s="406"/>
      <c r="DK19" s="406"/>
      <c r="DL19" s="406"/>
      <c r="DM19" s="406"/>
    </row>
    <row r="20" spans="1:137" s="19" customFormat="1" ht="15" customHeight="1" x14ac:dyDescent="0.2">
      <c r="A20" s="398" t="s">
        <v>179</v>
      </c>
      <c r="B20" s="398"/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398"/>
      <c r="N20" s="398"/>
      <c r="O20" s="398"/>
      <c r="P20" s="398"/>
      <c r="Q20" s="398"/>
      <c r="R20" s="398"/>
      <c r="S20" s="398"/>
      <c r="T20" s="398"/>
      <c r="U20" s="398"/>
      <c r="V20" s="398"/>
      <c r="W20" s="398"/>
      <c r="X20" s="398"/>
      <c r="Y20" s="398"/>
      <c r="Z20" s="398"/>
      <c r="AA20" s="398"/>
      <c r="AB20" s="398"/>
      <c r="AC20" s="398"/>
      <c r="AD20" s="398"/>
      <c r="AE20" s="398"/>
      <c r="AF20" s="398"/>
      <c r="AG20" s="398"/>
      <c r="AH20" s="398"/>
      <c r="AI20" s="398"/>
      <c r="AJ20" s="398"/>
      <c r="AK20" s="389" t="s">
        <v>432</v>
      </c>
      <c r="AL20" s="389"/>
      <c r="AM20" s="389"/>
      <c r="AN20" s="389"/>
      <c r="AO20" s="389"/>
      <c r="AP20" s="389"/>
      <c r="AQ20" s="389"/>
      <c r="AR20" s="389"/>
      <c r="AS20" s="389"/>
      <c r="AT20" s="389"/>
      <c r="AU20" s="389"/>
      <c r="AV20" s="389"/>
      <c r="AW20" s="389"/>
      <c r="AX20" s="389"/>
      <c r="AY20" s="389"/>
      <c r="AZ20" s="389"/>
      <c r="BA20" s="389"/>
      <c r="BB20" s="389"/>
      <c r="BC20" s="389"/>
      <c r="BD20" s="389"/>
      <c r="BE20" s="389"/>
      <c r="BF20" s="389"/>
      <c r="BG20" s="389"/>
      <c r="BH20" s="389"/>
      <c r="BI20" s="389"/>
      <c r="BJ20" s="389"/>
      <c r="BK20" s="389"/>
      <c r="BL20" s="389"/>
      <c r="BM20" s="389"/>
      <c r="BN20" s="389"/>
      <c r="BO20" s="389"/>
      <c r="BP20" s="389"/>
      <c r="BQ20" s="389"/>
      <c r="BR20" s="389"/>
      <c r="BS20" s="389"/>
      <c r="BT20" s="389"/>
      <c r="BU20" s="389"/>
      <c r="BV20" s="389"/>
      <c r="BW20" s="389"/>
      <c r="BX20" s="389"/>
      <c r="BY20" s="389"/>
      <c r="BZ20" s="389"/>
      <c r="CA20" s="389"/>
      <c r="CB20" s="389"/>
      <c r="CC20" s="389"/>
      <c r="CD20" s="389"/>
      <c r="CE20" s="389"/>
      <c r="CF20" s="406">
        <f>CF21</f>
        <v>0</v>
      </c>
      <c r="CG20" s="406"/>
      <c r="CH20" s="406"/>
      <c r="CI20" s="406"/>
      <c r="CJ20" s="406"/>
      <c r="CK20" s="406"/>
      <c r="CL20" s="406"/>
      <c r="CM20" s="406"/>
      <c r="CN20" s="406"/>
      <c r="CO20" s="406"/>
      <c r="CP20" s="406"/>
      <c r="CQ20" s="406"/>
      <c r="CR20" s="406"/>
      <c r="CS20" s="406"/>
      <c r="CT20" s="406"/>
      <c r="CU20" s="406"/>
      <c r="CV20" s="406"/>
      <c r="CW20" s="406">
        <f>CW21</f>
        <v>0</v>
      </c>
      <c r="CX20" s="406"/>
      <c r="CY20" s="406"/>
      <c r="CZ20" s="406"/>
      <c r="DA20" s="406"/>
      <c r="DB20" s="406"/>
      <c r="DC20" s="406"/>
      <c r="DD20" s="406"/>
      <c r="DE20" s="406"/>
      <c r="DF20" s="406"/>
      <c r="DG20" s="406"/>
      <c r="DH20" s="406"/>
      <c r="DI20" s="406"/>
      <c r="DJ20" s="406"/>
      <c r="DK20" s="406"/>
      <c r="DL20" s="406"/>
      <c r="DM20" s="406"/>
    </row>
    <row r="21" spans="1:137" s="19" customFormat="1" ht="25.5" customHeight="1" x14ac:dyDescent="0.2">
      <c r="A21" s="398" t="s">
        <v>241</v>
      </c>
      <c r="B21" s="398"/>
      <c r="C21" s="398"/>
      <c r="D21" s="398"/>
      <c r="E21" s="398"/>
      <c r="F21" s="398"/>
      <c r="G21" s="398"/>
      <c r="H21" s="398"/>
      <c r="I21" s="398"/>
      <c r="J21" s="398"/>
      <c r="K21" s="398"/>
      <c r="L21" s="398"/>
      <c r="M21" s="398"/>
      <c r="N21" s="398"/>
      <c r="O21" s="398"/>
      <c r="P21" s="398"/>
      <c r="Q21" s="398"/>
      <c r="R21" s="398"/>
      <c r="S21" s="398"/>
      <c r="T21" s="398"/>
      <c r="U21" s="398"/>
      <c r="V21" s="398"/>
      <c r="W21" s="398"/>
      <c r="X21" s="398"/>
      <c r="Y21" s="398"/>
      <c r="Z21" s="398"/>
      <c r="AA21" s="398"/>
      <c r="AB21" s="398"/>
      <c r="AC21" s="398"/>
      <c r="AD21" s="398"/>
      <c r="AE21" s="398"/>
      <c r="AF21" s="398"/>
      <c r="AG21" s="398"/>
      <c r="AH21" s="398"/>
      <c r="AI21" s="398"/>
      <c r="AJ21" s="398"/>
      <c r="AK21" s="389" t="s">
        <v>433</v>
      </c>
      <c r="AL21" s="389"/>
      <c r="AM21" s="389"/>
      <c r="AN21" s="389"/>
      <c r="AO21" s="389"/>
      <c r="AP21" s="389"/>
      <c r="AQ21" s="389"/>
      <c r="AR21" s="389"/>
      <c r="AS21" s="389"/>
      <c r="AT21" s="389"/>
      <c r="AU21" s="389"/>
      <c r="AV21" s="389"/>
      <c r="AW21" s="389"/>
      <c r="AX21" s="389"/>
      <c r="AY21" s="389"/>
      <c r="AZ21" s="389"/>
      <c r="BA21" s="389"/>
      <c r="BB21" s="389"/>
      <c r="BC21" s="389"/>
      <c r="BD21" s="389"/>
      <c r="BE21" s="389"/>
      <c r="BF21" s="389"/>
      <c r="BG21" s="389"/>
      <c r="BH21" s="389"/>
      <c r="BI21" s="389"/>
      <c r="BJ21" s="389"/>
      <c r="BK21" s="389"/>
      <c r="BL21" s="389"/>
      <c r="BM21" s="389"/>
      <c r="BN21" s="389"/>
      <c r="BO21" s="389"/>
      <c r="BP21" s="389"/>
      <c r="BQ21" s="389"/>
      <c r="BR21" s="389"/>
      <c r="BS21" s="389"/>
      <c r="BT21" s="389"/>
      <c r="BU21" s="389"/>
      <c r="BV21" s="389"/>
      <c r="BW21" s="389"/>
      <c r="BX21" s="389"/>
      <c r="BY21" s="389"/>
      <c r="BZ21" s="389"/>
      <c r="CA21" s="389"/>
      <c r="CB21" s="389"/>
      <c r="CC21" s="389"/>
      <c r="CD21" s="389"/>
      <c r="CE21" s="389"/>
      <c r="CF21" s="406">
        <f>'Расходы (4.1 прил.) (2019-2020)'!G9</f>
        <v>0</v>
      </c>
      <c r="CG21" s="406"/>
      <c r="CH21" s="406"/>
      <c r="CI21" s="406"/>
      <c r="CJ21" s="406"/>
      <c r="CK21" s="406"/>
      <c r="CL21" s="406"/>
      <c r="CM21" s="406"/>
      <c r="CN21" s="406"/>
      <c r="CO21" s="406"/>
      <c r="CP21" s="406"/>
      <c r="CQ21" s="406"/>
      <c r="CR21" s="406"/>
      <c r="CS21" s="406"/>
      <c r="CT21" s="406"/>
      <c r="CU21" s="406"/>
      <c r="CV21" s="406"/>
      <c r="CW21" s="406">
        <f>'Расходы (4.1 прил.) (2019-2020)'!H9</f>
        <v>0</v>
      </c>
      <c r="CX21" s="406"/>
      <c r="CY21" s="406"/>
      <c r="CZ21" s="406"/>
      <c r="DA21" s="406"/>
      <c r="DB21" s="406"/>
      <c r="DC21" s="406"/>
      <c r="DD21" s="406"/>
      <c r="DE21" s="406"/>
      <c r="DF21" s="406"/>
      <c r="DG21" s="406"/>
      <c r="DH21" s="406"/>
      <c r="DI21" s="406"/>
      <c r="DJ21" s="406"/>
      <c r="DK21" s="406"/>
      <c r="DL21" s="406"/>
      <c r="DM21" s="406"/>
      <c r="DN21" s="382"/>
      <c r="DO21" s="383"/>
      <c r="DP21" s="383"/>
      <c r="DQ21" s="383"/>
      <c r="DR21" s="383"/>
      <c r="DS21" s="383"/>
      <c r="DT21" s="383"/>
      <c r="DU21" s="383"/>
      <c r="DV21" s="383"/>
      <c r="DW21" s="383"/>
      <c r="DX21" s="383"/>
      <c r="DY21" s="383"/>
      <c r="DZ21" s="383"/>
      <c r="EA21" s="383"/>
      <c r="EB21" s="383"/>
      <c r="EC21" s="383"/>
      <c r="ED21" s="383"/>
      <c r="EE21" s="383"/>
      <c r="EF21" s="383"/>
      <c r="EG21" s="383"/>
    </row>
    <row r="22" spans="1:137" ht="15" customHeight="1" x14ac:dyDescent="0.2">
      <c r="A22" s="343"/>
      <c r="B22" s="343"/>
      <c r="C22" s="343"/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43"/>
      <c r="AG22" s="343"/>
      <c r="AH22" s="343"/>
      <c r="AI22" s="343"/>
      <c r="AJ22" s="343"/>
      <c r="AK22" s="353"/>
      <c r="AL22" s="353"/>
      <c r="AM22" s="353"/>
      <c r="AN22" s="353"/>
      <c r="AO22" s="353"/>
      <c r="AP22" s="353"/>
      <c r="AQ22" s="353"/>
      <c r="AR22" s="353"/>
      <c r="AS22" s="353"/>
      <c r="AT22" s="353"/>
      <c r="AU22" s="353"/>
      <c r="AV22" s="353"/>
      <c r="AW22" s="353"/>
      <c r="AX22" s="353"/>
      <c r="AY22" s="353"/>
      <c r="AZ22" s="353"/>
      <c r="BA22" s="353"/>
      <c r="BB22" s="353"/>
      <c r="BC22" s="353"/>
      <c r="BD22" s="353"/>
      <c r="BE22" s="353"/>
      <c r="BF22" s="353"/>
      <c r="BG22" s="353"/>
      <c r="BH22" s="353"/>
      <c r="BI22" s="353"/>
      <c r="BJ22" s="353"/>
      <c r="BK22" s="353"/>
      <c r="BL22" s="353"/>
      <c r="BM22" s="353"/>
      <c r="BN22" s="353"/>
      <c r="BO22" s="353"/>
      <c r="BP22" s="353"/>
      <c r="BQ22" s="353"/>
      <c r="BR22" s="353"/>
      <c r="BS22" s="353"/>
      <c r="BT22" s="353"/>
      <c r="BU22" s="353"/>
      <c r="BV22" s="353"/>
      <c r="BW22" s="353"/>
      <c r="BX22" s="353"/>
      <c r="BY22" s="353"/>
      <c r="BZ22" s="353"/>
      <c r="CA22" s="353"/>
      <c r="CB22" s="353"/>
      <c r="CC22" s="353"/>
      <c r="CD22" s="353"/>
      <c r="CE22" s="353"/>
      <c r="CF22" s="344"/>
      <c r="CG22" s="344"/>
      <c r="CH22" s="344"/>
      <c r="CI22" s="344"/>
      <c r="CJ22" s="344"/>
      <c r="CK22" s="344"/>
      <c r="CL22" s="344"/>
      <c r="CM22" s="344"/>
      <c r="CN22" s="344"/>
      <c r="CO22" s="344"/>
      <c r="CP22" s="344"/>
      <c r="CQ22" s="344"/>
      <c r="CR22" s="344"/>
      <c r="CS22" s="344"/>
      <c r="CT22" s="344"/>
      <c r="CU22" s="344"/>
      <c r="CV22" s="344"/>
      <c r="CW22" s="344"/>
      <c r="CX22" s="344"/>
      <c r="CY22" s="344"/>
      <c r="CZ22" s="344"/>
      <c r="DA22" s="344"/>
      <c r="DB22" s="344"/>
      <c r="DC22" s="344"/>
      <c r="DD22" s="344"/>
      <c r="DE22" s="344"/>
      <c r="DF22" s="344"/>
      <c r="DG22" s="344"/>
      <c r="DH22" s="344"/>
      <c r="DI22" s="344"/>
      <c r="DJ22" s="344"/>
      <c r="DK22" s="344"/>
      <c r="DL22" s="344"/>
      <c r="DM22" s="344"/>
    </row>
    <row r="23" spans="1:137" ht="15" customHeight="1" x14ac:dyDescent="0.2">
      <c r="A23" s="337"/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7"/>
      <c r="P23" s="337"/>
      <c r="Q23" s="337"/>
      <c r="R23" s="337"/>
      <c r="S23" s="337"/>
      <c r="T23" s="337"/>
      <c r="U23" s="337"/>
      <c r="V23" s="337"/>
      <c r="W23" s="337"/>
      <c r="X23" s="337"/>
      <c r="Y23" s="337"/>
      <c r="Z23" s="337"/>
      <c r="AA23" s="337"/>
      <c r="AB23" s="337"/>
      <c r="AC23" s="337"/>
      <c r="AD23" s="337"/>
      <c r="AE23" s="337"/>
      <c r="AF23" s="337"/>
      <c r="AG23" s="337"/>
      <c r="AH23" s="337"/>
      <c r="AI23" s="337"/>
      <c r="AJ23" s="337"/>
      <c r="AK23" s="338"/>
      <c r="AL23" s="338"/>
      <c r="AM23" s="338"/>
      <c r="AN23" s="338"/>
      <c r="AO23" s="338"/>
      <c r="AP23" s="338"/>
      <c r="AQ23" s="338"/>
      <c r="AR23" s="338"/>
      <c r="AS23" s="338"/>
      <c r="AT23" s="338"/>
      <c r="AU23" s="338"/>
      <c r="AV23" s="338"/>
      <c r="AW23" s="338"/>
      <c r="AX23" s="338"/>
      <c r="AY23" s="338"/>
      <c r="AZ23" s="338"/>
      <c r="BA23" s="338"/>
      <c r="BB23" s="338"/>
      <c r="BC23" s="338"/>
      <c r="BD23" s="338"/>
      <c r="BE23" s="338"/>
      <c r="BF23" s="338"/>
      <c r="BG23" s="338"/>
      <c r="BH23" s="338"/>
      <c r="BI23" s="338"/>
      <c r="BJ23" s="338"/>
      <c r="BK23" s="338"/>
      <c r="BL23" s="338"/>
      <c r="BM23" s="338"/>
      <c r="BN23" s="338"/>
      <c r="BO23" s="338"/>
      <c r="BP23" s="338"/>
      <c r="BQ23" s="338"/>
      <c r="BR23" s="338"/>
      <c r="BS23" s="338"/>
      <c r="BT23" s="338"/>
      <c r="BU23" s="338"/>
      <c r="BV23" s="338"/>
      <c r="BW23" s="338"/>
      <c r="BX23" s="338"/>
      <c r="BY23" s="338"/>
      <c r="BZ23" s="338"/>
      <c r="CA23" s="338"/>
      <c r="CB23" s="338"/>
      <c r="CC23" s="338"/>
      <c r="CD23" s="338"/>
      <c r="CE23" s="338"/>
      <c r="CF23" s="344"/>
      <c r="CG23" s="344"/>
      <c r="CH23" s="344"/>
      <c r="CI23" s="344"/>
      <c r="CJ23" s="344"/>
      <c r="CK23" s="344"/>
      <c r="CL23" s="344"/>
      <c r="CM23" s="344"/>
      <c r="CN23" s="344"/>
      <c r="CO23" s="344"/>
      <c r="CP23" s="344"/>
      <c r="CQ23" s="344"/>
      <c r="CR23" s="344"/>
      <c r="CS23" s="344"/>
      <c r="CT23" s="344"/>
      <c r="CU23" s="344"/>
      <c r="CV23" s="344"/>
      <c r="CW23" s="344"/>
      <c r="CX23" s="344"/>
      <c r="CY23" s="344"/>
      <c r="CZ23" s="344"/>
      <c r="DA23" s="344"/>
      <c r="DB23" s="344"/>
      <c r="DC23" s="344"/>
      <c r="DD23" s="344"/>
      <c r="DE23" s="344"/>
      <c r="DF23" s="344"/>
      <c r="DG23" s="344"/>
      <c r="DH23" s="344"/>
      <c r="DI23" s="344"/>
      <c r="DJ23" s="344"/>
      <c r="DK23" s="344"/>
      <c r="DL23" s="344"/>
      <c r="DM23" s="344"/>
    </row>
    <row r="24" spans="1:137" ht="15" customHeight="1" x14ac:dyDescent="0.2">
      <c r="A24" s="337"/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N24" s="337"/>
      <c r="O24" s="337"/>
      <c r="P24" s="337"/>
      <c r="Q24" s="337"/>
      <c r="R24" s="337"/>
      <c r="S24" s="337"/>
      <c r="T24" s="337"/>
      <c r="U24" s="337"/>
      <c r="V24" s="337"/>
      <c r="W24" s="337"/>
      <c r="X24" s="337"/>
      <c r="Y24" s="337"/>
      <c r="Z24" s="337"/>
      <c r="AA24" s="337"/>
      <c r="AB24" s="337"/>
      <c r="AC24" s="337"/>
      <c r="AD24" s="337"/>
      <c r="AE24" s="337"/>
      <c r="AF24" s="337"/>
      <c r="AG24" s="337"/>
      <c r="AH24" s="337"/>
      <c r="AI24" s="337"/>
      <c r="AJ24" s="337"/>
      <c r="AK24" s="338"/>
      <c r="AL24" s="338"/>
      <c r="AM24" s="338"/>
      <c r="AN24" s="338"/>
      <c r="AO24" s="338"/>
      <c r="AP24" s="338"/>
      <c r="AQ24" s="338"/>
      <c r="AR24" s="338"/>
      <c r="AS24" s="338"/>
      <c r="AT24" s="338"/>
      <c r="AU24" s="338"/>
      <c r="AV24" s="338"/>
      <c r="AW24" s="338"/>
      <c r="AX24" s="338"/>
      <c r="AY24" s="338"/>
      <c r="AZ24" s="338"/>
      <c r="BA24" s="338"/>
      <c r="BB24" s="338"/>
      <c r="BC24" s="338"/>
      <c r="BD24" s="338"/>
      <c r="BE24" s="338"/>
      <c r="BF24" s="338"/>
      <c r="BG24" s="338"/>
      <c r="BH24" s="338"/>
      <c r="BI24" s="338"/>
      <c r="BJ24" s="338"/>
      <c r="BK24" s="338"/>
      <c r="BL24" s="338"/>
      <c r="BM24" s="338"/>
      <c r="BN24" s="338"/>
      <c r="BO24" s="338"/>
      <c r="BP24" s="338"/>
      <c r="BQ24" s="338"/>
      <c r="BR24" s="338"/>
      <c r="BS24" s="338"/>
      <c r="BT24" s="338"/>
      <c r="BU24" s="338"/>
      <c r="BV24" s="338"/>
      <c r="BW24" s="338"/>
      <c r="BX24" s="338"/>
      <c r="BY24" s="338"/>
      <c r="BZ24" s="338"/>
      <c r="CA24" s="338"/>
      <c r="CB24" s="338"/>
      <c r="CC24" s="338"/>
      <c r="CD24" s="338"/>
      <c r="CE24" s="338"/>
      <c r="CF24" s="344"/>
      <c r="CG24" s="344"/>
      <c r="CH24" s="344"/>
      <c r="CI24" s="344"/>
      <c r="CJ24" s="344"/>
      <c r="CK24" s="344"/>
      <c r="CL24" s="344"/>
      <c r="CM24" s="344"/>
      <c r="CN24" s="344"/>
      <c r="CO24" s="344"/>
      <c r="CP24" s="344"/>
      <c r="CQ24" s="344"/>
      <c r="CR24" s="344"/>
      <c r="CS24" s="344"/>
      <c r="CT24" s="344"/>
      <c r="CU24" s="344"/>
      <c r="CV24" s="344"/>
      <c r="CW24" s="344"/>
      <c r="CX24" s="344"/>
      <c r="CY24" s="344"/>
      <c r="CZ24" s="344"/>
      <c r="DA24" s="344"/>
      <c r="DB24" s="344"/>
      <c r="DC24" s="344"/>
      <c r="DD24" s="344"/>
      <c r="DE24" s="344"/>
      <c r="DF24" s="344"/>
      <c r="DG24" s="344"/>
      <c r="DH24" s="344"/>
      <c r="DI24" s="344"/>
      <c r="DJ24" s="344"/>
      <c r="DK24" s="344"/>
      <c r="DL24" s="344"/>
      <c r="DM24" s="344"/>
    </row>
    <row r="25" spans="1:137" ht="15" customHeight="1" x14ac:dyDescent="0.2">
      <c r="A25" s="337"/>
      <c r="B25" s="337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  <c r="Z25" s="337"/>
      <c r="AA25" s="337"/>
      <c r="AB25" s="337"/>
      <c r="AC25" s="337"/>
      <c r="AD25" s="337"/>
      <c r="AE25" s="337"/>
      <c r="AF25" s="337"/>
      <c r="AG25" s="337"/>
      <c r="AH25" s="337"/>
      <c r="AI25" s="337"/>
      <c r="AJ25" s="337"/>
      <c r="AK25" s="338"/>
      <c r="AL25" s="338"/>
      <c r="AM25" s="338"/>
      <c r="AN25" s="338"/>
      <c r="AO25" s="338"/>
      <c r="AP25" s="338"/>
      <c r="AQ25" s="338"/>
      <c r="AR25" s="338"/>
      <c r="AS25" s="338"/>
      <c r="AT25" s="338"/>
      <c r="AU25" s="338"/>
      <c r="AV25" s="338"/>
      <c r="AW25" s="338"/>
      <c r="AX25" s="338"/>
      <c r="AY25" s="338"/>
      <c r="AZ25" s="338"/>
      <c r="BA25" s="338"/>
      <c r="BB25" s="338"/>
      <c r="BC25" s="338"/>
      <c r="BD25" s="338"/>
      <c r="BE25" s="338"/>
      <c r="BF25" s="338"/>
      <c r="BG25" s="338"/>
      <c r="BH25" s="338"/>
      <c r="BI25" s="338"/>
      <c r="BJ25" s="338"/>
      <c r="BK25" s="338"/>
      <c r="BL25" s="338"/>
      <c r="BM25" s="338"/>
      <c r="BN25" s="338"/>
      <c r="BO25" s="338"/>
      <c r="BP25" s="338"/>
      <c r="BQ25" s="338"/>
      <c r="BR25" s="338"/>
      <c r="BS25" s="338"/>
      <c r="BT25" s="338"/>
      <c r="BU25" s="338"/>
      <c r="BV25" s="338"/>
      <c r="BW25" s="338"/>
      <c r="BX25" s="338"/>
      <c r="BY25" s="338"/>
      <c r="BZ25" s="338"/>
      <c r="CA25" s="338"/>
      <c r="CB25" s="338"/>
      <c r="CC25" s="338"/>
      <c r="CD25" s="338"/>
      <c r="CE25" s="338"/>
      <c r="CF25" s="344"/>
      <c r="CG25" s="344"/>
      <c r="CH25" s="344"/>
      <c r="CI25" s="344"/>
      <c r="CJ25" s="344"/>
      <c r="CK25" s="344"/>
      <c r="CL25" s="344"/>
      <c r="CM25" s="344"/>
      <c r="CN25" s="344"/>
      <c r="CO25" s="344"/>
      <c r="CP25" s="344"/>
      <c r="CQ25" s="344"/>
      <c r="CR25" s="344"/>
      <c r="CS25" s="344"/>
      <c r="CT25" s="344"/>
      <c r="CU25" s="344"/>
      <c r="CV25" s="344"/>
      <c r="CW25" s="344"/>
      <c r="CX25" s="344"/>
      <c r="CY25" s="344"/>
      <c r="CZ25" s="344"/>
      <c r="DA25" s="344"/>
      <c r="DB25" s="344"/>
      <c r="DC25" s="344"/>
      <c r="DD25" s="344"/>
      <c r="DE25" s="344"/>
      <c r="DF25" s="344"/>
      <c r="DG25" s="344"/>
      <c r="DH25" s="344"/>
      <c r="DI25" s="344"/>
      <c r="DJ25" s="344"/>
      <c r="DK25" s="344"/>
      <c r="DL25" s="344"/>
      <c r="DM25" s="344"/>
    </row>
    <row r="26" spans="1:137" ht="15" customHeight="1" x14ac:dyDescent="0.2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7"/>
      <c r="AA26" s="337"/>
      <c r="AB26" s="337"/>
      <c r="AC26" s="337"/>
      <c r="AD26" s="337"/>
      <c r="AE26" s="337"/>
      <c r="AF26" s="337"/>
      <c r="AG26" s="337"/>
      <c r="AH26" s="337"/>
      <c r="AI26" s="337"/>
      <c r="AJ26" s="337"/>
      <c r="AK26" s="338"/>
      <c r="AL26" s="338"/>
      <c r="AM26" s="338"/>
      <c r="AN26" s="338"/>
      <c r="AO26" s="338"/>
      <c r="AP26" s="338"/>
      <c r="AQ26" s="338"/>
      <c r="AR26" s="338"/>
      <c r="AS26" s="338"/>
      <c r="AT26" s="338"/>
      <c r="AU26" s="338"/>
      <c r="AV26" s="338"/>
      <c r="AW26" s="338"/>
      <c r="AX26" s="338"/>
      <c r="AY26" s="338"/>
      <c r="AZ26" s="338"/>
      <c r="BA26" s="338"/>
      <c r="BB26" s="338"/>
      <c r="BC26" s="338"/>
      <c r="BD26" s="338"/>
      <c r="BE26" s="338"/>
      <c r="BF26" s="338"/>
      <c r="BG26" s="338"/>
      <c r="BH26" s="338"/>
      <c r="BI26" s="338"/>
      <c r="BJ26" s="338"/>
      <c r="BK26" s="338"/>
      <c r="BL26" s="338"/>
      <c r="BM26" s="338"/>
      <c r="BN26" s="338"/>
      <c r="BO26" s="338"/>
      <c r="BP26" s="338"/>
      <c r="BQ26" s="338"/>
      <c r="BR26" s="338"/>
      <c r="BS26" s="338"/>
      <c r="BT26" s="338"/>
      <c r="BU26" s="338"/>
      <c r="BV26" s="338"/>
      <c r="BW26" s="338"/>
      <c r="BX26" s="338"/>
      <c r="BY26" s="338"/>
      <c r="BZ26" s="338"/>
      <c r="CA26" s="338"/>
      <c r="CB26" s="338"/>
      <c r="CC26" s="338"/>
      <c r="CD26" s="338"/>
      <c r="CE26" s="338"/>
      <c r="CF26" s="344"/>
      <c r="CG26" s="344"/>
      <c r="CH26" s="344"/>
      <c r="CI26" s="344"/>
      <c r="CJ26" s="344"/>
      <c r="CK26" s="344"/>
      <c r="CL26" s="344"/>
      <c r="CM26" s="344"/>
      <c r="CN26" s="344"/>
      <c r="CO26" s="344"/>
      <c r="CP26" s="344"/>
      <c r="CQ26" s="344"/>
      <c r="CR26" s="344"/>
      <c r="CS26" s="344"/>
      <c r="CT26" s="344"/>
      <c r="CU26" s="344"/>
      <c r="CV26" s="344"/>
      <c r="CW26" s="344"/>
      <c r="CX26" s="344"/>
      <c r="CY26" s="344"/>
      <c r="CZ26" s="344"/>
      <c r="DA26" s="344"/>
      <c r="DB26" s="344"/>
      <c r="DC26" s="344"/>
      <c r="DD26" s="344"/>
      <c r="DE26" s="344"/>
      <c r="DF26" s="344"/>
      <c r="DG26" s="344"/>
      <c r="DH26" s="344"/>
      <c r="DI26" s="344"/>
      <c r="DJ26" s="344"/>
      <c r="DK26" s="344"/>
      <c r="DL26" s="344"/>
      <c r="DM26" s="344"/>
    </row>
    <row r="27" spans="1:137" ht="15" customHeight="1" x14ac:dyDescent="0.2">
      <c r="A27" s="337"/>
      <c r="B27" s="337"/>
      <c r="C27" s="337"/>
      <c r="D27" s="337"/>
      <c r="E27" s="337"/>
      <c r="F27" s="337"/>
      <c r="G27" s="337"/>
      <c r="H27" s="337"/>
      <c r="I27" s="337"/>
      <c r="J27" s="337"/>
      <c r="K27" s="337"/>
      <c r="L27" s="337"/>
      <c r="M27" s="337"/>
      <c r="N27" s="337"/>
      <c r="O27" s="337"/>
      <c r="P27" s="337"/>
      <c r="Q27" s="337"/>
      <c r="R27" s="337"/>
      <c r="S27" s="337"/>
      <c r="T27" s="337"/>
      <c r="U27" s="337"/>
      <c r="V27" s="337"/>
      <c r="W27" s="337"/>
      <c r="X27" s="337"/>
      <c r="Y27" s="337"/>
      <c r="Z27" s="337"/>
      <c r="AA27" s="337"/>
      <c r="AB27" s="337"/>
      <c r="AC27" s="337"/>
      <c r="AD27" s="337"/>
      <c r="AE27" s="337"/>
      <c r="AF27" s="337"/>
      <c r="AG27" s="337"/>
      <c r="AH27" s="337"/>
      <c r="AI27" s="337"/>
      <c r="AJ27" s="337"/>
      <c r="AK27" s="338"/>
      <c r="AL27" s="338"/>
      <c r="AM27" s="338"/>
      <c r="AN27" s="338"/>
      <c r="AO27" s="338"/>
      <c r="AP27" s="338"/>
      <c r="AQ27" s="338"/>
      <c r="AR27" s="338"/>
      <c r="AS27" s="338"/>
      <c r="AT27" s="338"/>
      <c r="AU27" s="338"/>
      <c r="AV27" s="338"/>
      <c r="AW27" s="338"/>
      <c r="AX27" s="338"/>
      <c r="AY27" s="338"/>
      <c r="AZ27" s="338"/>
      <c r="BA27" s="338"/>
      <c r="BB27" s="338"/>
      <c r="BC27" s="338"/>
      <c r="BD27" s="338"/>
      <c r="BE27" s="338"/>
      <c r="BF27" s="338"/>
      <c r="BG27" s="338"/>
      <c r="BH27" s="338"/>
      <c r="BI27" s="338"/>
      <c r="BJ27" s="338"/>
      <c r="BK27" s="338"/>
      <c r="BL27" s="338"/>
      <c r="BM27" s="338"/>
      <c r="BN27" s="338"/>
      <c r="BO27" s="338"/>
      <c r="BP27" s="338"/>
      <c r="BQ27" s="338"/>
      <c r="BR27" s="338"/>
      <c r="BS27" s="338"/>
      <c r="BT27" s="338"/>
      <c r="BU27" s="338"/>
      <c r="BV27" s="338"/>
      <c r="BW27" s="338"/>
      <c r="BX27" s="338"/>
      <c r="BY27" s="338"/>
      <c r="BZ27" s="338"/>
      <c r="CA27" s="338"/>
      <c r="CB27" s="338"/>
      <c r="CC27" s="338"/>
      <c r="CD27" s="338"/>
      <c r="CE27" s="338"/>
      <c r="CF27" s="344"/>
      <c r="CG27" s="344"/>
      <c r="CH27" s="344"/>
      <c r="CI27" s="344"/>
      <c r="CJ27" s="344"/>
      <c r="CK27" s="344"/>
      <c r="CL27" s="344"/>
      <c r="CM27" s="344"/>
      <c r="CN27" s="344"/>
      <c r="CO27" s="344"/>
      <c r="CP27" s="344"/>
      <c r="CQ27" s="344"/>
      <c r="CR27" s="344"/>
      <c r="CS27" s="344"/>
      <c r="CT27" s="344"/>
      <c r="CU27" s="344"/>
      <c r="CV27" s="344"/>
      <c r="CW27" s="344"/>
      <c r="CX27" s="344"/>
      <c r="CY27" s="344"/>
      <c r="CZ27" s="344"/>
      <c r="DA27" s="344"/>
      <c r="DB27" s="344"/>
      <c r="DC27" s="344"/>
      <c r="DD27" s="344"/>
      <c r="DE27" s="344"/>
      <c r="DF27" s="344"/>
      <c r="DG27" s="344"/>
      <c r="DH27" s="344"/>
      <c r="DI27" s="344"/>
      <c r="DJ27" s="344"/>
      <c r="DK27" s="344"/>
      <c r="DL27" s="344"/>
      <c r="DM27" s="344"/>
    </row>
    <row r="28" spans="1:137" ht="15" customHeight="1" x14ac:dyDescent="0.2">
      <c r="A28" s="337"/>
      <c r="B28" s="337"/>
      <c r="C28" s="337"/>
      <c r="D28" s="337"/>
      <c r="E28" s="337"/>
      <c r="F28" s="337"/>
      <c r="G28" s="337"/>
      <c r="H28" s="337"/>
      <c r="I28" s="337"/>
      <c r="J28" s="337"/>
      <c r="K28" s="337"/>
      <c r="L28" s="337"/>
      <c r="M28" s="337"/>
      <c r="N28" s="337"/>
      <c r="O28" s="337"/>
      <c r="P28" s="337"/>
      <c r="Q28" s="337"/>
      <c r="R28" s="337"/>
      <c r="S28" s="337"/>
      <c r="T28" s="337"/>
      <c r="U28" s="337"/>
      <c r="V28" s="337"/>
      <c r="W28" s="337"/>
      <c r="X28" s="337"/>
      <c r="Y28" s="337"/>
      <c r="Z28" s="337"/>
      <c r="AA28" s="337"/>
      <c r="AB28" s="337"/>
      <c r="AC28" s="337"/>
      <c r="AD28" s="337"/>
      <c r="AE28" s="337"/>
      <c r="AF28" s="337"/>
      <c r="AG28" s="337"/>
      <c r="AH28" s="337"/>
      <c r="AI28" s="337"/>
      <c r="AJ28" s="337"/>
      <c r="AK28" s="338"/>
      <c r="AL28" s="338"/>
      <c r="AM28" s="338"/>
      <c r="AN28" s="338"/>
      <c r="AO28" s="338"/>
      <c r="AP28" s="338"/>
      <c r="AQ28" s="338"/>
      <c r="AR28" s="338"/>
      <c r="AS28" s="338"/>
      <c r="AT28" s="338"/>
      <c r="AU28" s="338"/>
      <c r="AV28" s="338"/>
      <c r="AW28" s="338"/>
      <c r="AX28" s="338"/>
      <c r="AY28" s="338"/>
      <c r="AZ28" s="338"/>
      <c r="BA28" s="338"/>
      <c r="BB28" s="338"/>
      <c r="BC28" s="338"/>
      <c r="BD28" s="338"/>
      <c r="BE28" s="338"/>
      <c r="BF28" s="338"/>
      <c r="BG28" s="338"/>
      <c r="BH28" s="338"/>
      <c r="BI28" s="338"/>
      <c r="BJ28" s="338"/>
      <c r="BK28" s="338"/>
      <c r="BL28" s="338"/>
      <c r="BM28" s="338"/>
      <c r="BN28" s="338"/>
      <c r="BO28" s="338"/>
      <c r="BP28" s="338"/>
      <c r="BQ28" s="338"/>
      <c r="BR28" s="338"/>
      <c r="BS28" s="338"/>
      <c r="BT28" s="338"/>
      <c r="BU28" s="338"/>
      <c r="BV28" s="338"/>
      <c r="BW28" s="338"/>
      <c r="BX28" s="338"/>
      <c r="BY28" s="338"/>
      <c r="BZ28" s="338"/>
      <c r="CA28" s="338"/>
      <c r="CB28" s="338"/>
      <c r="CC28" s="338"/>
      <c r="CD28" s="338"/>
      <c r="CE28" s="338"/>
      <c r="CF28" s="344"/>
      <c r="CG28" s="344"/>
      <c r="CH28" s="344"/>
      <c r="CI28" s="344"/>
      <c r="CJ28" s="344"/>
      <c r="CK28" s="344"/>
      <c r="CL28" s="344"/>
      <c r="CM28" s="344"/>
      <c r="CN28" s="344"/>
      <c r="CO28" s="344"/>
      <c r="CP28" s="344"/>
      <c r="CQ28" s="344"/>
      <c r="CR28" s="344"/>
      <c r="CS28" s="344"/>
      <c r="CT28" s="344"/>
      <c r="CU28" s="344"/>
      <c r="CV28" s="344"/>
      <c r="CW28" s="344"/>
      <c r="CX28" s="344"/>
      <c r="CY28" s="344"/>
      <c r="CZ28" s="344"/>
      <c r="DA28" s="344"/>
      <c r="DB28" s="344"/>
      <c r="DC28" s="344"/>
      <c r="DD28" s="344"/>
      <c r="DE28" s="344"/>
      <c r="DF28" s="344"/>
      <c r="DG28" s="344"/>
      <c r="DH28" s="344"/>
      <c r="DI28" s="344"/>
      <c r="DJ28" s="344"/>
      <c r="DK28" s="344"/>
      <c r="DL28" s="344"/>
      <c r="DM28" s="344"/>
    </row>
    <row r="29" spans="1:137" ht="15" customHeight="1" x14ac:dyDescent="0.2">
      <c r="A29" s="337"/>
      <c r="B29" s="337"/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  <c r="N29" s="337"/>
      <c r="O29" s="337"/>
      <c r="P29" s="337"/>
      <c r="Q29" s="337"/>
      <c r="R29" s="337"/>
      <c r="S29" s="337"/>
      <c r="T29" s="337"/>
      <c r="U29" s="337"/>
      <c r="V29" s="337"/>
      <c r="W29" s="337"/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8"/>
      <c r="AL29" s="338"/>
      <c r="AM29" s="338"/>
      <c r="AN29" s="338"/>
      <c r="AO29" s="338"/>
      <c r="AP29" s="338"/>
      <c r="AQ29" s="338"/>
      <c r="AR29" s="338"/>
      <c r="AS29" s="338"/>
      <c r="AT29" s="338"/>
      <c r="AU29" s="338"/>
      <c r="AV29" s="338"/>
      <c r="AW29" s="338"/>
      <c r="AX29" s="338"/>
      <c r="AY29" s="338"/>
      <c r="AZ29" s="338"/>
      <c r="BA29" s="338"/>
      <c r="BB29" s="338"/>
      <c r="BC29" s="338"/>
      <c r="BD29" s="338"/>
      <c r="BE29" s="338"/>
      <c r="BF29" s="338"/>
      <c r="BG29" s="338"/>
      <c r="BH29" s="338"/>
      <c r="BI29" s="338"/>
      <c r="BJ29" s="338"/>
      <c r="BK29" s="338"/>
      <c r="BL29" s="338"/>
      <c r="BM29" s="338"/>
      <c r="BN29" s="338"/>
      <c r="BO29" s="338"/>
      <c r="BP29" s="338"/>
      <c r="BQ29" s="338"/>
      <c r="BR29" s="338"/>
      <c r="BS29" s="338"/>
      <c r="BT29" s="338"/>
      <c r="BU29" s="338"/>
      <c r="BV29" s="338"/>
      <c r="BW29" s="338"/>
      <c r="BX29" s="338"/>
      <c r="BY29" s="338"/>
      <c r="BZ29" s="338"/>
      <c r="CA29" s="338"/>
      <c r="CB29" s="338"/>
      <c r="CC29" s="338"/>
      <c r="CD29" s="338"/>
      <c r="CE29" s="338"/>
      <c r="CF29" s="344"/>
      <c r="CG29" s="344"/>
      <c r="CH29" s="344"/>
      <c r="CI29" s="344"/>
      <c r="CJ29" s="344"/>
      <c r="CK29" s="344"/>
      <c r="CL29" s="344"/>
      <c r="CM29" s="344"/>
      <c r="CN29" s="344"/>
      <c r="CO29" s="344"/>
      <c r="CP29" s="344"/>
      <c r="CQ29" s="344"/>
      <c r="CR29" s="344"/>
      <c r="CS29" s="344"/>
      <c r="CT29" s="344"/>
      <c r="CU29" s="344"/>
      <c r="CV29" s="344"/>
      <c r="CW29" s="344"/>
      <c r="CX29" s="344"/>
      <c r="CY29" s="344"/>
      <c r="CZ29" s="344"/>
      <c r="DA29" s="344"/>
      <c r="DB29" s="344"/>
      <c r="DC29" s="344"/>
      <c r="DD29" s="344"/>
      <c r="DE29" s="344"/>
      <c r="DF29" s="344"/>
      <c r="DG29" s="344"/>
      <c r="DH29" s="344"/>
      <c r="DI29" s="344"/>
      <c r="DJ29" s="344"/>
      <c r="DK29" s="344"/>
      <c r="DL29" s="344"/>
      <c r="DM29" s="344"/>
    </row>
    <row r="30" spans="1:137" ht="15" customHeight="1" x14ac:dyDescent="0.2">
      <c r="A30" s="337"/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337"/>
      <c r="S30" s="337"/>
      <c r="T30" s="337"/>
      <c r="U30" s="337"/>
      <c r="V30" s="337"/>
      <c r="W30" s="337"/>
      <c r="X30" s="337"/>
      <c r="Y30" s="337"/>
      <c r="Z30" s="337"/>
      <c r="AA30" s="337"/>
      <c r="AB30" s="337"/>
      <c r="AC30" s="337"/>
      <c r="AD30" s="337"/>
      <c r="AE30" s="337"/>
      <c r="AF30" s="337"/>
      <c r="AG30" s="337"/>
      <c r="AH30" s="337"/>
      <c r="AI30" s="337"/>
      <c r="AJ30" s="337"/>
      <c r="AK30" s="338"/>
      <c r="AL30" s="338"/>
      <c r="AM30" s="338"/>
      <c r="AN30" s="338"/>
      <c r="AO30" s="338"/>
      <c r="AP30" s="338"/>
      <c r="AQ30" s="338"/>
      <c r="AR30" s="338"/>
      <c r="AS30" s="338"/>
      <c r="AT30" s="338"/>
      <c r="AU30" s="338"/>
      <c r="AV30" s="338"/>
      <c r="AW30" s="338"/>
      <c r="AX30" s="338"/>
      <c r="AY30" s="338"/>
      <c r="AZ30" s="338"/>
      <c r="BA30" s="338"/>
      <c r="BB30" s="338"/>
      <c r="BC30" s="338"/>
      <c r="BD30" s="338"/>
      <c r="BE30" s="338"/>
      <c r="BF30" s="338"/>
      <c r="BG30" s="338"/>
      <c r="BH30" s="338"/>
      <c r="BI30" s="338"/>
      <c r="BJ30" s="338"/>
      <c r="BK30" s="338"/>
      <c r="BL30" s="338"/>
      <c r="BM30" s="338"/>
      <c r="BN30" s="338"/>
      <c r="BO30" s="338"/>
      <c r="BP30" s="338"/>
      <c r="BQ30" s="338"/>
      <c r="BR30" s="338"/>
      <c r="BS30" s="338"/>
      <c r="BT30" s="338"/>
      <c r="BU30" s="338"/>
      <c r="BV30" s="338"/>
      <c r="BW30" s="338"/>
      <c r="BX30" s="338"/>
      <c r="BY30" s="338"/>
      <c r="BZ30" s="338"/>
      <c r="CA30" s="338"/>
      <c r="CB30" s="338"/>
      <c r="CC30" s="338"/>
      <c r="CD30" s="338"/>
      <c r="CE30" s="338"/>
      <c r="CF30" s="344"/>
      <c r="CG30" s="344"/>
      <c r="CH30" s="344"/>
      <c r="CI30" s="344"/>
      <c r="CJ30" s="344"/>
      <c r="CK30" s="344"/>
      <c r="CL30" s="344"/>
      <c r="CM30" s="344"/>
      <c r="CN30" s="344"/>
      <c r="CO30" s="344"/>
      <c r="CP30" s="344"/>
      <c r="CQ30" s="344"/>
      <c r="CR30" s="344"/>
      <c r="CS30" s="344"/>
      <c r="CT30" s="344"/>
      <c r="CU30" s="344"/>
      <c r="CV30" s="344"/>
      <c r="CW30" s="344"/>
      <c r="CX30" s="344"/>
      <c r="CY30" s="344"/>
      <c r="CZ30" s="344"/>
      <c r="DA30" s="344"/>
      <c r="DB30" s="344"/>
      <c r="DC30" s="344"/>
      <c r="DD30" s="344"/>
      <c r="DE30" s="344"/>
      <c r="DF30" s="344"/>
      <c r="DG30" s="344"/>
      <c r="DH30" s="344"/>
      <c r="DI30" s="344"/>
      <c r="DJ30" s="344"/>
      <c r="DK30" s="344"/>
      <c r="DL30" s="344"/>
      <c r="DM30" s="344"/>
    </row>
    <row r="31" spans="1:137" ht="15" customHeight="1" x14ac:dyDescent="0.2">
      <c r="A31" s="337"/>
      <c r="B31" s="337"/>
      <c r="C31" s="337"/>
      <c r="D31" s="337"/>
      <c r="E31" s="337"/>
      <c r="F31" s="337"/>
      <c r="G31" s="337"/>
      <c r="H31" s="337"/>
      <c r="I31" s="337"/>
      <c r="J31" s="337"/>
      <c r="K31" s="337"/>
      <c r="L31" s="337"/>
      <c r="M31" s="337"/>
      <c r="N31" s="337"/>
      <c r="O31" s="337"/>
      <c r="P31" s="337"/>
      <c r="Q31" s="337"/>
      <c r="R31" s="337"/>
      <c r="S31" s="337"/>
      <c r="T31" s="337"/>
      <c r="U31" s="337"/>
      <c r="V31" s="337"/>
      <c r="W31" s="337"/>
      <c r="X31" s="337"/>
      <c r="Y31" s="337"/>
      <c r="Z31" s="337"/>
      <c r="AA31" s="337"/>
      <c r="AB31" s="337"/>
      <c r="AC31" s="337"/>
      <c r="AD31" s="337"/>
      <c r="AE31" s="337"/>
      <c r="AF31" s="337"/>
      <c r="AG31" s="337"/>
      <c r="AH31" s="337"/>
      <c r="AI31" s="337"/>
      <c r="AJ31" s="337"/>
      <c r="AK31" s="338"/>
      <c r="AL31" s="338"/>
      <c r="AM31" s="338"/>
      <c r="AN31" s="338"/>
      <c r="AO31" s="338"/>
      <c r="AP31" s="338"/>
      <c r="AQ31" s="338"/>
      <c r="AR31" s="338"/>
      <c r="AS31" s="338"/>
      <c r="AT31" s="338"/>
      <c r="AU31" s="338"/>
      <c r="AV31" s="338"/>
      <c r="AW31" s="338"/>
      <c r="AX31" s="338"/>
      <c r="AY31" s="338"/>
      <c r="AZ31" s="338"/>
      <c r="BA31" s="338"/>
      <c r="BB31" s="338"/>
      <c r="BC31" s="338"/>
      <c r="BD31" s="338"/>
      <c r="BE31" s="338"/>
      <c r="BF31" s="338"/>
      <c r="BG31" s="338"/>
      <c r="BH31" s="338"/>
      <c r="BI31" s="338"/>
      <c r="BJ31" s="338"/>
      <c r="BK31" s="338"/>
      <c r="BL31" s="338"/>
      <c r="BM31" s="338"/>
      <c r="BN31" s="338"/>
      <c r="BO31" s="338"/>
      <c r="BP31" s="338"/>
      <c r="BQ31" s="338"/>
      <c r="BR31" s="338"/>
      <c r="BS31" s="338"/>
      <c r="BT31" s="338"/>
      <c r="BU31" s="338"/>
      <c r="BV31" s="338"/>
      <c r="BW31" s="338"/>
      <c r="BX31" s="338"/>
      <c r="BY31" s="338"/>
      <c r="BZ31" s="338"/>
      <c r="CA31" s="338"/>
      <c r="CB31" s="338"/>
      <c r="CC31" s="338"/>
      <c r="CD31" s="338"/>
      <c r="CE31" s="338"/>
      <c r="CF31" s="344"/>
      <c r="CG31" s="344"/>
      <c r="CH31" s="344"/>
      <c r="CI31" s="344"/>
      <c r="CJ31" s="344"/>
      <c r="CK31" s="344"/>
      <c r="CL31" s="344"/>
      <c r="CM31" s="344"/>
      <c r="CN31" s="344"/>
      <c r="CO31" s="344"/>
      <c r="CP31" s="344"/>
      <c r="CQ31" s="344"/>
      <c r="CR31" s="344"/>
      <c r="CS31" s="344"/>
      <c r="CT31" s="344"/>
      <c r="CU31" s="344"/>
      <c r="CV31" s="344"/>
      <c r="CW31" s="344"/>
      <c r="CX31" s="344"/>
      <c r="CY31" s="344"/>
      <c r="CZ31" s="344"/>
      <c r="DA31" s="344"/>
      <c r="DB31" s="344"/>
      <c r="DC31" s="344"/>
      <c r="DD31" s="344"/>
      <c r="DE31" s="344"/>
      <c r="DF31" s="344"/>
      <c r="DG31" s="344"/>
      <c r="DH31" s="344"/>
      <c r="DI31" s="344"/>
      <c r="DJ31" s="344"/>
      <c r="DK31" s="344"/>
      <c r="DL31" s="344"/>
      <c r="DM31" s="344"/>
    </row>
    <row r="32" spans="1:137" ht="15" customHeight="1" x14ac:dyDescent="0.2">
      <c r="A32" s="337"/>
      <c r="B32" s="337"/>
      <c r="C32" s="337"/>
      <c r="D32" s="337"/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337"/>
      <c r="Z32" s="337"/>
      <c r="AA32" s="337"/>
      <c r="AB32" s="337"/>
      <c r="AC32" s="337"/>
      <c r="AD32" s="337"/>
      <c r="AE32" s="337"/>
      <c r="AF32" s="337"/>
      <c r="AG32" s="337"/>
      <c r="AH32" s="337"/>
      <c r="AI32" s="337"/>
      <c r="AJ32" s="337"/>
      <c r="AK32" s="338"/>
      <c r="AL32" s="338"/>
      <c r="AM32" s="338"/>
      <c r="AN32" s="338"/>
      <c r="AO32" s="338"/>
      <c r="AP32" s="338"/>
      <c r="AQ32" s="338"/>
      <c r="AR32" s="338"/>
      <c r="AS32" s="338"/>
      <c r="AT32" s="338"/>
      <c r="AU32" s="338"/>
      <c r="AV32" s="338"/>
      <c r="AW32" s="338"/>
      <c r="AX32" s="338"/>
      <c r="AY32" s="338"/>
      <c r="AZ32" s="338"/>
      <c r="BA32" s="338"/>
      <c r="BB32" s="338"/>
      <c r="BC32" s="338"/>
      <c r="BD32" s="338"/>
      <c r="BE32" s="338"/>
      <c r="BF32" s="338"/>
      <c r="BG32" s="338"/>
      <c r="BH32" s="338"/>
      <c r="BI32" s="338"/>
      <c r="BJ32" s="338"/>
      <c r="BK32" s="338"/>
      <c r="BL32" s="338"/>
      <c r="BM32" s="338"/>
      <c r="BN32" s="338"/>
      <c r="BO32" s="338"/>
      <c r="BP32" s="338"/>
      <c r="BQ32" s="338"/>
      <c r="BR32" s="338"/>
      <c r="BS32" s="338"/>
      <c r="BT32" s="338"/>
      <c r="BU32" s="338"/>
      <c r="BV32" s="338"/>
      <c r="BW32" s="338"/>
      <c r="BX32" s="338"/>
      <c r="BY32" s="338"/>
      <c r="BZ32" s="338"/>
      <c r="CA32" s="338"/>
      <c r="CB32" s="338"/>
      <c r="CC32" s="338"/>
      <c r="CD32" s="338"/>
      <c r="CE32" s="338"/>
      <c r="CF32" s="344"/>
      <c r="CG32" s="344"/>
      <c r="CH32" s="344"/>
      <c r="CI32" s="344"/>
      <c r="CJ32" s="344"/>
      <c r="CK32" s="344"/>
      <c r="CL32" s="344"/>
      <c r="CM32" s="344"/>
      <c r="CN32" s="344"/>
      <c r="CO32" s="344"/>
      <c r="CP32" s="344"/>
      <c r="CQ32" s="344"/>
      <c r="CR32" s="344"/>
      <c r="CS32" s="344"/>
      <c r="CT32" s="344"/>
      <c r="CU32" s="344"/>
      <c r="CV32" s="344"/>
      <c r="CW32" s="344"/>
      <c r="CX32" s="344"/>
      <c r="CY32" s="344"/>
      <c r="CZ32" s="344"/>
      <c r="DA32" s="344"/>
      <c r="DB32" s="344"/>
      <c r="DC32" s="344"/>
      <c r="DD32" s="344"/>
      <c r="DE32" s="344"/>
      <c r="DF32" s="344"/>
      <c r="DG32" s="344"/>
      <c r="DH32" s="344"/>
      <c r="DI32" s="344"/>
      <c r="DJ32" s="344"/>
      <c r="DK32" s="344"/>
      <c r="DL32" s="344"/>
      <c r="DM32" s="344"/>
    </row>
    <row r="33" spans="1:117" ht="15" customHeight="1" x14ac:dyDescent="0.2">
      <c r="A33" s="337"/>
      <c r="B33" s="337"/>
      <c r="C33" s="337"/>
      <c r="D33" s="337"/>
      <c r="E33" s="337"/>
      <c r="F33" s="337"/>
      <c r="G33" s="337"/>
      <c r="H33" s="337"/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337"/>
      <c r="AE33" s="337"/>
      <c r="AF33" s="337"/>
      <c r="AG33" s="337"/>
      <c r="AH33" s="337"/>
      <c r="AI33" s="337"/>
      <c r="AJ33" s="337"/>
      <c r="AK33" s="338"/>
      <c r="AL33" s="338"/>
      <c r="AM33" s="338"/>
      <c r="AN33" s="338"/>
      <c r="AO33" s="338"/>
      <c r="AP33" s="338"/>
      <c r="AQ33" s="338"/>
      <c r="AR33" s="338"/>
      <c r="AS33" s="338"/>
      <c r="AT33" s="338"/>
      <c r="AU33" s="338"/>
      <c r="AV33" s="338"/>
      <c r="AW33" s="338"/>
      <c r="AX33" s="338"/>
      <c r="AY33" s="338"/>
      <c r="AZ33" s="338"/>
      <c r="BA33" s="338"/>
      <c r="BB33" s="338"/>
      <c r="BC33" s="338"/>
      <c r="BD33" s="338"/>
      <c r="BE33" s="338"/>
      <c r="BF33" s="338"/>
      <c r="BG33" s="338"/>
      <c r="BH33" s="338"/>
      <c r="BI33" s="338"/>
      <c r="BJ33" s="338"/>
      <c r="BK33" s="338"/>
      <c r="BL33" s="338"/>
      <c r="BM33" s="338"/>
      <c r="BN33" s="338"/>
      <c r="BO33" s="338"/>
      <c r="BP33" s="338"/>
      <c r="BQ33" s="338"/>
      <c r="BR33" s="338"/>
      <c r="BS33" s="338"/>
      <c r="BT33" s="338"/>
      <c r="BU33" s="338"/>
      <c r="BV33" s="338"/>
      <c r="BW33" s="338"/>
      <c r="BX33" s="338"/>
      <c r="BY33" s="338"/>
      <c r="BZ33" s="338"/>
      <c r="CA33" s="338"/>
      <c r="CB33" s="338"/>
      <c r="CC33" s="338"/>
      <c r="CD33" s="338"/>
      <c r="CE33" s="338"/>
      <c r="CF33" s="344"/>
      <c r="CG33" s="344"/>
      <c r="CH33" s="344"/>
      <c r="CI33" s="344"/>
      <c r="CJ33" s="344"/>
      <c r="CK33" s="344"/>
      <c r="CL33" s="344"/>
      <c r="CM33" s="344"/>
      <c r="CN33" s="344"/>
      <c r="CO33" s="344"/>
      <c r="CP33" s="344"/>
      <c r="CQ33" s="344"/>
      <c r="CR33" s="344"/>
      <c r="CS33" s="344"/>
      <c r="CT33" s="344"/>
      <c r="CU33" s="344"/>
      <c r="CV33" s="344"/>
      <c r="CW33" s="344"/>
      <c r="CX33" s="344"/>
      <c r="CY33" s="344"/>
      <c r="CZ33" s="344"/>
      <c r="DA33" s="344"/>
      <c r="DB33" s="344"/>
      <c r="DC33" s="344"/>
      <c r="DD33" s="344"/>
      <c r="DE33" s="344"/>
      <c r="DF33" s="344"/>
      <c r="DG33" s="344"/>
      <c r="DH33" s="344"/>
      <c r="DI33" s="344"/>
      <c r="DJ33" s="344"/>
      <c r="DK33" s="344"/>
      <c r="DL33" s="344"/>
      <c r="DM33" s="344"/>
    </row>
    <row r="34" spans="1:117" ht="15" customHeight="1" x14ac:dyDescent="0.2">
      <c r="A34" s="337"/>
      <c r="B34" s="337"/>
      <c r="C34" s="337"/>
      <c r="D34" s="337"/>
      <c r="E34" s="337"/>
      <c r="F34" s="337"/>
      <c r="G34" s="337"/>
      <c r="H34" s="337"/>
      <c r="I34" s="337"/>
      <c r="J34" s="337"/>
      <c r="K34" s="337"/>
      <c r="L34" s="337"/>
      <c r="M34" s="337"/>
      <c r="N34" s="337"/>
      <c r="O34" s="337"/>
      <c r="P34" s="337"/>
      <c r="Q34" s="337"/>
      <c r="R34" s="337"/>
      <c r="S34" s="337"/>
      <c r="T34" s="337"/>
      <c r="U34" s="337"/>
      <c r="V34" s="337"/>
      <c r="W34" s="337"/>
      <c r="X34" s="337"/>
      <c r="Y34" s="337"/>
      <c r="Z34" s="337"/>
      <c r="AA34" s="337"/>
      <c r="AB34" s="337"/>
      <c r="AC34" s="337"/>
      <c r="AD34" s="337"/>
      <c r="AE34" s="337"/>
      <c r="AF34" s="337"/>
      <c r="AG34" s="337"/>
      <c r="AH34" s="337"/>
      <c r="AI34" s="337"/>
      <c r="AJ34" s="337"/>
      <c r="AK34" s="338"/>
      <c r="AL34" s="338"/>
      <c r="AM34" s="338"/>
      <c r="AN34" s="338"/>
      <c r="AO34" s="338"/>
      <c r="AP34" s="338"/>
      <c r="AQ34" s="338"/>
      <c r="AR34" s="338"/>
      <c r="AS34" s="338"/>
      <c r="AT34" s="338"/>
      <c r="AU34" s="338"/>
      <c r="AV34" s="338"/>
      <c r="AW34" s="338"/>
      <c r="AX34" s="338"/>
      <c r="AY34" s="338"/>
      <c r="AZ34" s="338"/>
      <c r="BA34" s="338"/>
      <c r="BB34" s="338"/>
      <c r="BC34" s="338"/>
      <c r="BD34" s="338"/>
      <c r="BE34" s="338"/>
      <c r="BF34" s="338"/>
      <c r="BG34" s="338"/>
      <c r="BH34" s="338"/>
      <c r="BI34" s="338"/>
      <c r="BJ34" s="338"/>
      <c r="BK34" s="338"/>
      <c r="BL34" s="338"/>
      <c r="BM34" s="338"/>
      <c r="BN34" s="338"/>
      <c r="BO34" s="338"/>
      <c r="BP34" s="338"/>
      <c r="BQ34" s="338"/>
      <c r="BR34" s="338"/>
      <c r="BS34" s="338"/>
      <c r="BT34" s="338"/>
      <c r="BU34" s="338"/>
      <c r="BV34" s="338"/>
      <c r="BW34" s="338"/>
      <c r="BX34" s="338"/>
      <c r="BY34" s="338"/>
      <c r="BZ34" s="338"/>
      <c r="CA34" s="338"/>
      <c r="CB34" s="338"/>
      <c r="CC34" s="338"/>
      <c r="CD34" s="338"/>
      <c r="CE34" s="338"/>
      <c r="CF34" s="344"/>
      <c r="CG34" s="344"/>
      <c r="CH34" s="344"/>
      <c r="CI34" s="344"/>
      <c r="CJ34" s="344"/>
      <c r="CK34" s="344"/>
      <c r="CL34" s="344"/>
      <c r="CM34" s="344"/>
      <c r="CN34" s="344"/>
      <c r="CO34" s="344"/>
      <c r="CP34" s="344"/>
      <c r="CQ34" s="344"/>
      <c r="CR34" s="344"/>
      <c r="CS34" s="344"/>
      <c r="CT34" s="344"/>
      <c r="CU34" s="344"/>
      <c r="CV34" s="344"/>
      <c r="CW34" s="344"/>
      <c r="CX34" s="344"/>
      <c r="CY34" s="344"/>
      <c r="CZ34" s="344"/>
      <c r="DA34" s="344"/>
      <c r="DB34" s="344"/>
      <c r="DC34" s="344"/>
      <c r="DD34" s="344"/>
      <c r="DE34" s="344"/>
      <c r="DF34" s="344"/>
      <c r="DG34" s="344"/>
      <c r="DH34" s="344"/>
      <c r="DI34" s="344"/>
      <c r="DJ34" s="344"/>
      <c r="DK34" s="344"/>
      <c r="DL34" s="344"/>
      <c r="DM34" s="344"/>
    </row>
    <row r="35" spans="1:117" ht="15" customHeight="1" x14ac:dyDescent="0.2">
      <c r="A35" s="337"/>
      <c r="B35" s="337"/>
      <c r="C35" s="337"/>
      <c r="D35" s="337"/>
      <c r="E35" s="337"/>
      <c r="F35" s="337"/>
      <c r="G35" s="337"/>
      <c r="H35" s="337"/>
      <c r="I35" s="337"/>
      <c r="J35" s="337"/>
      <c r="K35" s="337"/>
      <c r="L35" s="337"/>
      <c r="M35" s="337"/>
      <c r="N35" s="337"/>
      <c r="O35" s="337"/>
      <c r="P35" s="337"/>
      <c r="Q35" s="337"/>
      <c r="R35" s="337"/>
      <c r="S35" s="337"/>
      <c r="T35" s="337"/>
      <c r="U35" s="337"/>
      <c r="V35" s="337"/>
      <c r="W35" s="337"/>
      <c r="X35" s="337"/>
      <c r="Y35" s="337"/>
      <c r="Z35" s="337"/>
      <c r="AA35" s="337"/>
      <c r="AB35" s="337"/>
      <c r="AC35" s="337"/>
      <c r="AD35" s="337"/>
      <c r="AE35" s="337"/>
      <c r="AF35" s="337"/>
      <c r="AG35" s="337"/>
      <c r="AH35" s="337"/>
      <c r="AI35" s="337"/>
      <c r="AJ35" s="337"/>
      <c r="AK35" s="338"/>
      <c r="AL35" s="338"/>
      <c r="AM35" s="338"/>
      <c r="AN35" s="338"/>
      <c r="AO35" s="338"/>
      <c r="AP35" s="338"/>
      <c r="AQ35" s="338"/>
      <c r="AR35" s="338"/>
      <c r="AS35" s="338"/>
      <c r="AT35" s="338"/>
      <c r="AU35" s="338"/>
      <c r="AV35" s="338"/>
      <c r="AW35" s="338"/>
      <c r="AX35" s="338"/>
      <c r="AY35" s="338"/>
      <c r="AZ35" s="338"/>
      <c r="BA35" s="338"/>
      <c r="BB35" s="338"/>
      <c r="BC35" s="338"/>
      <c r="BD35" s="338"/>
      <c r="BE35" s="338"/>
      <c r="BF35" s="338"/>
      <c r="BG35" s="338"/>
      <c r="BH35" s="338"/>
      <c r="BI35" s="338"/>
      <c r="BJ35" s="338"/>
      <c r="BK35" s="338"/>
      <c r="BL35" s="338"/>
      <c r="BM35" s="338"/>
      <c r="BN35" s="338"/>
      <c r="BO35" s="338"/>
      <c r="BP35" s="338"/>
      <c r="BQ35" s="338"/>
      <c r="BR35" s="338"/>
      <c r="BS35" s="338"/>
      <c r="BT35" s="338"/>
      <c r="BU35" s="338"/>
      <c r="BV35" s="338"/>
      <c r="BW35" s="338"/>
      <c r="BX35" s="338"/>
      <c r="BY35" s="338"/>
      <c r="BZ35" s="338"/>
      <c r="CA35" s="338"/>
      <c r="CB35" s="338"/>
      <c r="CC35" s="338"/>
      <c r="CD35" s="338"/>
      <c r="CE35" s="338"/>
      <c r="CF35" s="344"/>
      <c r="CG35" s="344"/>
      <c r="CH35" s="344"/>
      <c r="CI35" s="344"/>
      <c r="CJ35" s="344"/>
      <c r="CK35" s="344"/>
      <c r="CL35" s="344"/>
      <c r="CM35" s="344"/>
      <c r="CN35" s="344"/>
      <c r="CO35" s="344"/>
      <c r="CP35" s="344"/>
      <c r="CQ35" s="344"/>
      <c r="CR35" s="344"/>
      <c r="CS35" s="344"/>
      <c r="CT35" s="344"/>
      <c r="CU35" s="344"/>
      <c r="CV35" s="344"/>
      <c r="CW35" s="344"/>
      <c r="CX35" s="344"/>
      <c r="CY35" s="344"/>
      <c r="CZ35" s="344"/>
      <c r="DA35" s="344"/>
      <c r="DB35" s="344"/>
      <c r="DC35" s="344"/>
      <c r="DD35" s="344"/>
      <c r="DE35" s="344"/>
      <c r="DF35" s="344"/>
      <c r="DG35" s="344"/>
      <c r="DH35" s="344"/>
      <c r="DI35" s="344"/>
      <c r="DJ35" s="344"/>
      <c r="DK35" s="344"/>
      <c r="DL35" s="344"/>
      <c r="DM35" s="344"/>
    </row>
    <row r="36" spans="1:117" ht="15" customHeight="1" x14ac:dyDescent="0.2">
      <c r="A36" s="337"/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337"/>
      <c r="R36" s="337"/>
      <c r="S36" s="337"/>
      <c r="T36" s="337"/>
      <c r="U36" s="337"/>
      <c r="V36" s="337"/>
      <c r="W36" s="337"/>
      <c r="X36" s="337"/>
      <c r="Y36" s="337"/>
      <c r="Z36" s="337"/>
      <c r="AA36" s="337"/>
      <c r="AB36" s="337"/>
      <c r="AC36" s="337"/>
      <c r="AD36" s="337"/>
      <c r="AE36" s="337"/>
      <c r="AF36" s="337"/>
      <c r="AG36" s="337"/>
      <c r="AH36" s="337"/>
      <c r="AI36" s="337"/>
      <c r="AJ36" s="337"/>
      <c r="AK36" s="338"/>
      <c r="AL36" s="338"/>
      <c r="AM36" s="338"/>
      <c r="AN36" s="338"/>
      <c r="AO36" s="338"/>
      <c r="AP36" s="338"/>
      <c r="AQ36" s="338"/>
      <c r="AR36" s="338"/>
      <c r="AS36" s="338"/>
      <c r="AT36" s="338"/>
      <c r="AU36" s="338"/>
      <c r="AV36" s="338"/>
      <c r="AW36" s="338"/>
      <c r="AX36" s="338"/>
      <c r="AY36" s="338"/>
      <c r="AZ36" s="338"/>
      <c r="BA36" s="338"/>
      <c r="BB36" s="338"/>
      <c r="BC36" s="338"/>
      <c r="BD36" s="338"/>
      <c r="BE36" s="338"/>
      <c r="BF36" s="338"/>
      <c r="BG36" s="338"/>
      <c r="BH36" s="338"/>
      <c r="BI36" s="338"/>
      <c r="BJ36" s="338"/>
      <c r="BK36" s="338"/>
      <c r="BL36" s="338"/>
      <c r="BM36" s="338"/>
      <c r="BN36" s="338"/>
      <c r="BO36" s="338"/>
      <c r="BP36" s="338"/>
      <c r="BQ36" s="338"/>
      <c r="BR36" s="338"/>
      <c r="BS36" s="338"/>
      <c r="BT36" s="338"/>
      <c r="BU36" s="338"/>
      <c r="BV36" s="338"/>
      <c r="BW36" s="338"/>
      <c r="BX36" s="338"/>
      <c r="BY36" s="338"/>
      <c r="BZ36" s="338"/>
      <c r="CA36" s="338"/>
      <c r="CB36" s="338"/>
      <c r="CC36" s="338"/>
      <c r="CD36" s="338"/>
      <c r="CE36" s="338"/>
      <c r="CF36" s="344"/>
      <c r="CG36" s="344"/>
      <c r="CH36" s="344"/>
      <c r="CI36" s="344"/>
      <c r="CJ36" s="344"/>
      <c r="CK36" s="344"/>
      <c r="CL36" s="344"/>
      <c r="CM36" s="344"/>
      <c r="CN36" s="344"/>
      <c r="CO36" s="344"/>
      <c r="CP36" s="344"/>
      <c r="CQ36" s="344"/>
      <c r="CR36" s="344"/>
      <c r="CS36" s="344"/>
      <c r="CT36" s="344"/>
      <c r="CU36" s="344"/>
      <c r="CV36" s="344"/>
      <c r="CW36" s="344"/>
      <c r="CX36" s="344"/>
      <c r="CY36" s="344"/>
      <c r="CZ36" s="344"/>
      <c r="DA36" s="344"/>
      <c r="DB36" s="344"/>
      <c r="DC36" s="344"/>
      <c r="DD36" s="344"/>
      <c r="DE36" s="344"/>
      <c r="DF36" s="344"/>
      <c r="DG36" s="344"/>
      <c r="DH36" s="344"/>
      <c r="DI36" s="344"/>
      <c r="DJ36" s="344"/>
      <c r="DK36" s="344"/>
      <c r="DL36" s="344"/>
      <c r="DM36" s="344"/>
    </row>
    <row r="37" spans="1:117" ht="15" customHeight="1" x14ac:dyDescent="0.2">
      <c r="A37" s="337"/>
      <c r="B37" s="337"/>
      <c r="C37" s="337"/>
      <c r="D37" s="337"/>
      <c r="E37" s="337"/>
      <c r="F37" s="337"/>
      <c r="G37" s="337"/>
      <c r="H37" s="337"/>
      <c r="I37" s="337"/>
      <c r="J37" s="337"/>
      <c r="K37" s="337"/>
      <c r="L37" s="337"/>
      <c r="M37" s="337"/>
      <c r="N37" s="337"/>
      <c r="O37" s="337"/>
      <c r="P37" s="337"/>
      <c r="Q37" s="337"/>
      <c r="R37" s="337"/>
      <c r="S37" s="337"/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337"/>
      <c r="AE37" s="337"/>
      <c r="AF37" s="337"/>
      <c r="AG37" s="337"/>
      <c r="AH37" s="337"/>
      <c r="AI37" s="337"/>
      <c r="AJ37" s="337"/>
      <c r="AK37" s="338"/>
      <c r="AL37" s="338"/>
      <c r="AM37" s="338"/>
      <c r="AN37" s="338"/>
      <c r="AO37" s="338"/>
      <c r="AP37" s="338"/>
      <c r="AQ37" s="338"/>
      <c r="AR37" s="338"/>
      <c r="AS37" s="338"/>
      <c r="AT37" s="338"/>
      <c r="AU37" s="338"/>
      <c r="AV37" s="338"/>
      <c r="AW37" s="338"/>
      <c r="AX37" s="338"/>
      <c r="AY37" s="338"/>
      <c r="AZ37" s="338"/>
      <c r="BA37" s="338"/>
      <c r="BB37" s="338"/>
      <c r="BC37" s="338"/>
      <c r="BD37" s="338"/>
      <c r="BE37" s="338"/>
      <c r="BF37" s="338"/>
      <c r="BG37" s="338"/>
      <c r="BH37" s="338"/>
      <c r="BI37" s="338"/>
      <c r="BJ37" s="338"/>
      <c r="BK37" s="338"/>
      <c r="BL37" s="338"/>
      <c r="BM37" s="338"/>
      <c r="BN37" s="338"/>
      <c r="BO37" s="338"/>
      <c r="BP37" s="338"/>
      <c r="BQ37" s="338"/>
      <c r="BR37" s="338"/>
      <c r="BS37" s="338"/>
      <c r="BT37" s="338"/>
      <c r="BU37" s="338"/>
      <c r="BV37" s="338"/>
      <c r="BW37" s="338"/>
      <c r="BX37" s="338"/>
      <c r="BY37" s="338"/>
      <c r="BZ37" s="338"/>
      <c r="CA37" s="338"/>
      <c r="CB37" s="338"/>
      <c r="CC37" s="338"/>
      <c r="CD37" s="338"/>
      <c r="CE37" s="338"/>
      <c r="CF37" s="344"/>
      <c r="CG37" s="344"/>
      <c r="CH37" s="344"/>
      <c r="CI37" s="344"/>
      <c r="CJ37" s="344"/>
      <c r="CK37" s="344"/>
      <c r="CL37" s="344"/>
      <c r="CM37" s="344"/>
      <c r="CN37" s="344"/>
      <c r="CO37" s="344"/>
      <c r="CP37" s="344"/>
      <c r="CQ37" s="344"/>
      <c r="CR37" s="344"/>
      <c r="CS37" s="344"/>
      <c r="CT37" s="344"/>
      <c r="CU37" s="344"/>
      <c r="CV37" s="344"/>
      <c r="CW37" s="344"/>
      <c r="CX37" s="344"/>
      <c r="CY37" s="344"/>
      <c r="CZ37" s="344"/>
      <c r="DA37" s="344"/>
      <c r="DB37" s="344"/>
      <c r="DC37" s="344"/>
      <c r="DD37" s="344"/>
      <c r="DE37" s="344"/>
      <c r="DF37" s="344"/>
      <c r="DG37" s="344"/>
      <c r="DH37" s="344"/>
      <c r="DI37" s="344"/>
      <c r="DJ37" s="344"/>
      <c r="DK37" s="344"/>
      <c r="DL37" s="344"/>
      <c r="DM37" s="344"/>
    </row>
    <row r="38" spans="1:117" ht="15" customHeight="1" x14ac:dyDescent="0.2">
      <c r="A38" s="337"/>
      <c r="B38" s="337"/>
      <c r="C38" s="337"/>
      <c r="D38" s="337"/>
      <c r="E38" s="337"/>
      <c r="F38" s="337"/>
      <c r="G38" s="337"/>
      <c r="H38" s="337"/>
      <c r="I38" s="337"/>
      <c r="J38" s="337"/>
      <c r="K38" s="337"/>
      <c r="L38" s="337"/>
      <c r="M38" s="337"/>
      <c r="N38" s="337"/>
      <c r="O38" s="337"/>
      <c r="P38" s="337"/>
      <c r="Q38" s="337"/>
      <c r="R38" s="337"/>
      <c r="S38" s="337"/>
      <c r="T38" s="337"/>
      <c r="U38" s="337"/>
      <c r="V38" s="337"/>
      <c r="W38" s="337"/>
      <c r="X38" s="337"/>
      <c r="Y38" s="337"/>
      <c r="Z38" s="337"/>
      <c r="AA38" s="337"/>
      <c r="AB38" s="337"/>
      <c r="AC38" s="337"/>
      <c r="AD38" s="337"/>
      <c r="AE38" s="337"/>
      <c r="AF38" s="337"/>
      <c r="AG38" s="337"/>
      <c r="AH38" s="337"/>
      <c r="AI38" s="337"/>
      <c r="AJ38" s="337"/>
      <c r="AK38" s="338"/>
      <c r="AL38" s="338"/>
      <c r="AM38" s="338"/>
      <c r="AN38" s="338"/>
      <c r="AO38" s="338"/>
      <c r="AP38" s="338"/>
      <c r="AQ38" s="338"/>
      <c r="AR38" s="338"/>
      <c r="AS38" s="338"/>
      <c r="AT38" s="338"/>
      <c r="AU38" s="338"/>
      <c r="AV38" s="338"/>
      <c r="AW38" s="338"/>
      <c r="AX38" s="338"/>
      <c r="AY38" s="338"/>
      <c r="AZ38" s="338"/>
      <c r="BA38" s="338"/>
      <c r="BB38" s="338"/>
      <c r="BC38" s="338"/>
      <c r="BD38" s="338"/>
      <c r="BE38" s="338"/>
      <c r="BF38" s="338"/>
      <c r="BG38" s="338"/>
      <c r="BH38" s="338"/>
      <c r="BI38" s="338"/>
      <c r="BJ38" s="338"/>
      <c r="BK38" s="338"/>
      <c r="BL38" s="338"/>
      <c r="BM38" s="338"/>
      <c r="BN38" s="338"/>
      <c r="BO38" s="338"/>
      <c r="BP38" s="338"/>
      <c r="BQ38" s="338"/>
      <c r="BR38" s="338"/>
      <c r="BS38" s="338"/>
      <c r="BT38" s="338"/>
      <c r="BU38" s="338"/>
      <c r="BV38" s="338"/>
      <c r="BW38" s="338"/>
      <c r="BX38" s="338"/>
      <c r="BY38" s="338"/>
      <c r="BZ38" s="338"/>
      <c r="CA38" s="338"/>
      <c r="CB38" s="338"/>
      <c r="CC38" s="338"/>
      <c r="CD38" s="338"/>
      <c r="CE38" s="338"/>
      <c r="CF38" s="344"/>
      <c r="CG38" s="344"/>
      <c r="CH38" s="344"/>
      <c r="CI38" s="344"/>
      <c r="CJ38" s="344"/>
      <c r="CK38" s="344"/>
      <c r="CL38" s="344"/>
      <c r="CM38" s="344"/>
      <c r="CN38" s="344"/>
      <c r="CO38" s="344"/>
      <c r="CP38" s="344"/>
      <c r="CQ38" s="344"/>
      <c r="CR38" s="344"/>
      <c r="CS38" s="344"/>
      <c r="CT38" s="344"/>
      <c r="CU38" s="344"/>
      <c r="CV38" s="344"/>
      <c r="CW38" s="344"/>
      <c r="CX38" s="344"/>
      <c r="CY38" s="344"/>
      <c r="CZ38" s="344"/>
      <c r="DA38" s="344"/>
      <c r="DB38" s="344"/>
      <c r="DC38" s="344"/>
      <c r="DD38" s="344"/>
      <c r="DE38" s="344"/>
      <c r="DF38" s="344"/>
      <c r="DG38" s="344"/>
      <c r="DH38" s="344"/>
      <c r="DI38" s="344"/>
      <c r="DJ38" s="344"/>
      <c r="DK38" s="344"/>
      <c r="DL38" s="344"/>
      <c r="DM38" s="344"/>
    </row>
    <row r="39" spans="1:117" ht="15" customHeight="1" x14ac:dyDescent="0.2">
      <c r="A39" s="337"/>
      <c r="B39" s="337"/>
      <c r="C39" s="337"/>
      <c r="D39" s="337"/>
      <c r="E39" s="337"/>
      <c r="F39" s="337"/>
      <c r="G39" s="337"/>
      <c r="H39" s="337"/>
      <c r="I39" s="337"/>
      <c r="J39" s="337"/>
      <c r="K39" s="337"/>
      <c r="L39" s="337"/>
      <c r="M39" s="337"/>
      <c r="N39" s="337"/>
      <c r="O39" s="337"/>
      <c r="P39" s="337"/>
      <c r="Q39" s="337"/>
      <c r="R39" s="337"/>
      <c r="S39" s="337"/>
      <c r="T39" s="337"/>
      <c r="U39" s="337"/>
      <c r="V39" s="337"/>
      <c r="W39" s="337"/>
      <c r="X39" s="337"/>
      <c r="Y39" s="337"/>
      <c r="Z39" s="337"/>
      <c r="AA39" s="337"/>
      <c r="AB39" s="337"/>
      <c r="AC39" s="337"/>
      <c r="AD39" s="337"/>
      <c r="AE39" s="337"/>
      <c r="AF39" s="337"/>
      <c r="AG39" s="337"/>
      <c r="AH39" s="337"/>
      <c r="AI39" s="337"/>
      <c r="AJ39" s="337"/>
      <c r="AK39" s="338"/>
      <c r="AL39" s="338"/>
      <c r="AM39" s="338"/>
      <c r="AN39" s="338"/>
      <c r="AO39" s="338"/>
      <c r="AP39" s="338"/>
      <c r="AQ39" s="338"/>
      <c r="AR39" s="338"/>
      <c r="AS39" s="338"/>
      <c r="AT39" s="338"/>
      <c r="AU39" s="338"/>
      <c r="AV39" s="338"/>
      <c r="AW39" s="338"/>
      <c r="AX39" s="338"/>
      <c r="AY39" s="338"/>
      <c r="AZ39" s="338"/>
      <c r="BA39" s="338"/>
      <c r="BB39" s="338"/>
      <c r="BC39" s="338"/>
      <c r="BD39" s="338"/>
      <c r="BE39" s="338"/>
      <c r="BF39" s="338"/>
      <c r="BG39" s="338"/>
      <c r="BH39" s="338"/>
      <c r="BI39" s="338"/>
      <c r="BJ39" s="338"/>
      <c r="BK39" s="338"/>
      <c r="BL39" s="338"/>
      <c r="BM39" s="338"/>
      <c r="BN39" s="338"/>
      <c r="BO39" s="338"/>
      <c r="BP39" s="338"/>
      <c r="BQ39" s="338"/>
      <c r="BR39" s="338"/>
      <c r="BS39" s="338"/>
      <c r="BT39" s="338"/>
      <c r="BU39" s="338"/>
      <c r="BV39" s="338"/>
      <c r="BW39" s="338"/>
      <c r="BX39" s="338"/>
      <c r="BY39" s="338"/>
      <c r="BZ39" s="338"/>
      <c r="CA39" s="338"/>
      <c r="CB39" s="338"/>
      <c r="CC39" s="338"/>
      <c r="CD39" s="338"/>
      <c r="CE39" s="338"/>
      <c r="CF39" s="344"/>
      <c r="CG39" s="344"/>
      <c r="CH39" s="344"/>
      <c r="CI39" s="344"/>
      <c r="CJ39" s="344"/>
      <c r="CK39" s="344"/>
      <c r="CL39" s="344"/>
      <c r="CM39" s="344"/>
      <c r="CN39" s="344"/>
      <c r="CO39" s="344"/>
      <c r="CP39" s="344"/>
      <c r="CQ39" s="344"/>
      <c r="CR39" s="344"/>
      <c r="CS39" s="344"/>
      <c r="CT39" s="344"/>
      <c r="CU39" s="344"/>
      <c r="CV39" s="344"/>
      <c r="CW39" s="344"/>
      <c r="CX39" s="344"/>
      <c r="CY39" s="344"/>
      <c r="CZ39" s="344"/>
      <c r="DA39" s="344"/>
      <c r="DB39" s="344"/>
      <c r="DC39" s="344"/>
      <c r="DD39" s="344"/>
      <c r="DE39" s="344"/>
      <c r="DF39" s="344"/>
      <c r="DG39" s="344"/>
      <c r="DH39" s="344"/>
      <c r="DI39" s="344"/>
      <c r="DJ39" s="344"/>
      <c r="DK39" s="344"/>
      <c r="DL39" s="344"/>
      <c r="DM39" s="344"/>
    </row>
    <row r="40" spans="1:117" ht="15" customHeight="1" x14ac:dyDescent="0.2">
      <c r="A40" s="337"/>
      <c r="B40" s="337"/>
      <c r="C40" s="337"/>
      <c r="D40" s="337"/>
      <c r="E40" s="337"/>
      <c r="F40" s="337"/>
      <c r="G40" s="337"/>
      <c r="H40" s="337"/>
      <c r="I40" s="337"/>
      <c r="J40" s="337"/>
      <c r="K40" s="337"/>
      <c r="L40" s="337"/>
      <c r="M40" s="337"/>
      <c r="N40" s="337"/>
      <c r="O40" s="337"/>
      <c r="P40" s="337"/>
      <c r="Q40" s="337"/>
      <c r="R40" s="337"/>
      <c r="S40" s="337"/>
      <c r="T40" s="337"/>
      <c r="U40" s="337"/>
      <c r="V40" s="337"/>
      <c r="W40" s="337"/>
      <c r="X40" s="337"/>
      <c r="Y40" s="337"/>
      <c r="Z40" s="337"/>
      <c r="AA40" s="337"/>
      <c r="AB40" s="337"/>
      <c r="AC40" s="337"/>
      <c r="AD40" s="337"/>
      <c r="AE40" s="337"/>
      <c r="AF40" s="337"/>
      <c r="AG40" s="337"/>
      <c r="AH40" s="337"/>
      <c r="AI40" s="337"/>
      <c r="AJ40" s="337"/>
      <c r="AK40" s="338"/>
      <c r="AL40" s="338"/>
      <c r="AM40" s="338"/>
      <c r="AN40" s="338"/>
      <c r="AO40" s="338"/>
      <c r="AP40" s="338"/>
      <c r="AQ40" s="338"/>
      <c r="AR40" s="338"/>
      <c r="AS40" s="338"/>
      <c r="AT40" s="338"/>
      <c r="AU40" s="338"/>
      <c r="AV40" s="338"/>
      <c r="AW40" s="338"/>
      <c r="AX40" s="338"/>
      <c r="AY40" s="338"/>
      <c r="AZ40" s="338"/>
      <c r="BA40" s="338"/>
      <c r="BB40" s="338"/>
      <c r="BC40" s="338"/>
      <c r="BD40" s="338"/>
      <c r="BE40" s="338"/>
      <c r="BF40" s="338"/>
      <c r="BG40" s="338"/>
      <c r="BH40" s="338"/>
      <c r="BI40" s="338"/>
      <c r="BJ40" s="338"/>
      <c r="BK40" s="338"/>
      <c r="BL40" s="338"/>
      <c r="BM40" s="338"/>
      <c r="BN40" s="338"/>
      <c r="BO40" s="338"/>
      <c r="BP40" s="338"/>
      <c r="BQ40" s="338"/>
      <c r="BR40" s="338"/>
      <c r="BS40" s="338"/>
      <c r="BT40" s="338"/>
      <c r="BU40" s="338"/>
      <c r="BV40" s="338"/>
      <c r="BW40" s="338"/>
      <c r="BX40" s="338"/>
      <c r="BY40" s="338"/>
      <c r="BZ40" s="338"/>
      <c r="CA40" s="338"/>
      <c r="CB40" s="338"/>
      <c r="CC40" s="338"/>
      <c r="CD40" s="338"/>
      <c r="CE40" s="338"/>
      <c r="CF40" s="344"/>
      <c r="CG40" s="344"/>
      <c r="CH40" s="344"/>
      <c r="CI40" s="344"/>
      <c r="CJ40" s="344"/>
      <c r="CK40" s="344"/>
      <c r="CL40" s="344"/>
      <c r="CM40" s="344"/>
      <c r="CN40" s="344"/>
      <c r="CO40" s="344"/>
      <c r="CP40" s="344"/>
      <c r="CQ40" s="344"/>
      <c r="CR40" s="344"/>
      <c r="CS40" s="344"/>
      <c r="CT40" s="344"/>
      <c r="CU40" s="344"/>
      <c r="CV40" s="344"/>
      <c r="CW40" s="344"/>
      <c r="CX40" s="344"/>
      <c r="CY40" s="344"/>
      <c r="CZ40" s="344"/>
      <c r="DA40" s="344"/>
      <c r="DB40" s="344"/>
      <c r="DC40" s="344"/>
      <c r="DD40" s="344"/>
      <c r="DE40" s="344"/>
      <c r="DF40" s="344"/>
      <c r="DG40" s="344"/>
      <c r="DH40" s="344"/>
      <c r="DI40" s="344"/>
      <c r="DJ40" s="344"/>
      <c r="DK40" s="344"/>
      <c r="DL40" s="344"/>
      <c r="DM40" s="344"/>
    </row>
    <row r="41" spans="1:117" ht="15" customHeight="1" x14ac:dyDescent="0.2">
      <c r="A41" s="337"/>
      <c r="B41" s="337"/>
      <c r="C41" s="337"/>
      <c r="D41" s="337"/>
      <c r="E41" s="337"/>
      <c r="F41" s="337"/>
      <c r="G41" s="337"/>
      <c r="H41" s="337"/>
      <c r="I41" s="337"/>
      <c r="J41" s="337"/>
      <c r="K41" s="337"/>
      <c r="L41" s="337"/>
      <c r="M41" s="337"/>
      <c r="N41" s="337"/>
      <c r="O41" s="337"/>
      <c r="P41" s="337"/>
      <c r="Q41" s="337"/>
      <c r="R41" s="337"/>
      <c r="S41" s="337"/>
      <c r="T41" s="337"/>
      <c r="U41" s="337"/>
      <c r="V41" s="337"/>
      <c r="W41" s="337"/>
      <c r="X41" s="337"/>
      <c r="Y41" s="337"/>
      <c r="Z41" s="337"/>
      <c r="AA41" s="337"/>
      <c r="AB41" s="337"/>
      <c r="AC41" s="337"/>
      <c r="AD41" s="337"/>
      <c r="AE41" s="337"/>
      <c r="AF41" s="337"/>
      <c r="AG41" s="337"/>
      <c r="AH41" s="337"/>
      <c r="AI41" s="337"/>
      <c r="AJ41" s="337"/>
      <c r="AK41" s="338"/>
      <c r="AL41" s="338"/>
      <c r="AM41" s="338"/>
      <c r="AN41" s="338"/>
      <c r="AO41" s="338"/>
      <c r="AP41" s="338"/>
      <c r="AQ41" s="338"/>
      <c r="AR41" s="338"/>
      <c r="AS41" s="338"/>
      <c r="AT41" s="338"/>
      <c r="AU41" s="338"/>
      <c r="AV41" s="338"/>
      <c r="AW41" s="338"/>
      <c r="AX41" s="338"/>
      <c r="AY41" s="338"/>
      <c r="AZ41" s="338"/>
      <c r="BA41" s="338"/>
      <c r="BB41" s="338"/>
      <c r="BC41" s="338"/>
      <c r="BD41" s="338"/>
      <c r="BE41" s="338"/>
      <c r="BF41" s="338"/>
      <c r="BG41" s="338"/>
      <c r="BH41" s="338"/>
      <c r="BI41" s="338"/>
      <c r="BJ41" s="338"/>
      <c r="BK41" s="338"/>
      <c r="BL41" s="338"/>
      <c r="BM41" s="338"/>
      <c r="BN41" s="338"/>
      <c r="BO41" s="338"/>
      <c r="BP41" s="338"/>
      <c r="BQ41" s="338"/>
      <c r="BR41" s="338"/>
      <c r="BS41" s="338"/>
      <c r="BT41" s="338"/>
      <c r="BU41" s="338"/>
      <c r="BV41" s="338"/>
      <c r="BW41" s="338"/>
      <c r="BX41" s="338"/>
      <c r="BY41" s="338"/>
      <c r="BZ41" s="338"/>
      <c r="CA41" s="338"/>
      <c r="CB41" s="338"/>
      <c r="CC41" s="338"/>
      <c r="CD41" s="338"/>
      <c r="CE41" s="338"/>
      <c r="CF41" s="344"/>
      <c r="CG41" s="344"/>
      <c r="CH41" s="344"/>
      <c r="CI41" s="344"/>
      <c r="CJ41" s="344"/>
      <c r="CK41" s="344"/>
      <c r="CL41" s="344"/>
      <c r="CM41" s="344"/>
      <c r="CN41" s="344"/>
      <c r="CO41" s="344"/>
      <c r="CP41" s="344"/>
      <c r="CQ41" s="344"/>
      <c r="CR41" s="344"/>
      <c r="CS41" s="344"/>
      <c r="CT41" s="344"/>
      <c r="CU41" s="344"/>
      <c r="CV41" s="344"/>
      <c r="CW41" s="344"/>
      <c r="CX41" s="344"/>
      <c r="CY41" s="344"/>
      <c r="CZ41" s="344"/>
      <c r="DA41" s="344"/>
      <c r="DB41" s="344"/>
      <c r="DC41" s="344"/>
      <c r="DD41" s="344"/>
      <c r="DE41" s="344"/>
      <c r="DF41" s="344"/>
      <c r="DG41" s="344"/>
      <c r="DH41" s="344"/>
      <c r="DI41" s="344"/>
      <c r="DJ41" s="344"/>
      <c r="DK41" s="344"/>
      <c r="DL41" s="344"/>
      <c r="DM41" s="344"/>
    </row>
    <row r="42" spans="1:117" ht="15" customHeight="1" x14ac:dyDescent="0.2">
      <c r="A42" s="337"/>
      <c r="B42" s="337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O42" s="337"/>
      <c r="P42" s="337"/>
      <c r="Q42" s="337"/>
      <c r="R42" s="337"/>
      <c r="S42" s="337"/>
      <c r="T42" s="337"/>
      <c r="U42" s="337"/>
      <c r="V42" s="337"/>
      <c r="W42" s="337"/>
      <c r="X42" s="337"/>
      <c r="Y42" s="337"/>
      <c r="Z42" s="337"/>
      <c r="AA42" s="337"/>
      <c r="AB42" s="337"/>
      <c r="AC42" s="337"/>
      <c r="AD42" s="337"/>
      <c r="AE42" s="337"/>
      <c r="AF42" s="337"/>
      <c r="AG42" s="337"/>
      <c r="AH42" s="337"/>
      <c r="AI42" s="337"/>
      <c r="AJ42" s="337"/>
      <c r="AK42" s="338"/>
      <c r="AL42" s="338"/>
      <c r="AM42" s="338"/>
      <c r="AN42" s="338"/>
      <c r="AO42" s="338"/>
      <c r="AP42" s="338"/>
      <c r="AQ42" s="338"/>
      <c r="AR42" s="338"/>
      <c r="AS42" s="338"/>
      <c r="AT42" s="338"/>
      <c r="AU42" s="338"/>
      <c r="AV42" s="338"/>
      <c r="AW42" s="338"/>
      <c r="AX42" s="338"/>
      <c r="AY42" s="338"/>
      <c r="AZ42" s="338"/>
      <c r="BA42" s="338"/>
      <c r="BB42" s="338"/>
      <c r="BC42" s="338"/>
      <c r="BD42" s="338"/>
      <c r="BE42" s="338"/>
      <c r="BF42" s="338"/>
      <c r="BG42" s="338"/>
      <c r="BH42" s="338"/>
      <c r="BI42" s="338"/>
      <c r="BJ42" s="338"/>
      <c r="BK42" s="338"/>
      <c r="BL42" s="338"/>
      <c r="BM42" s="338"/>
      <c r="BN42" s="338"/>
      <c r="BO42" s="338"/>
      <c r="BP42" s="338"/>
      <c r="BQ42" s="338"/>
      <c r="BR42" s="338"/>
      <c r="BS42" s="338"/>
      <c r="BT42" s="338"/>
      <c r="BU42" s="338"/>
      <c r="BV42" s="338"/>
      <c r="BW42" s="338"/>
      <c r="BX42" s="338"/>
      <c r="BY42" s="338"/>
      <c r="BZ42" s="338"/>
      <c r="CA42" s="338"/>
      <c r="CB42" s="338"/>
      <c r="CC42" s="338"/>
      <c r="CD42" s="338"/>
      <c r="CE42" s="338"/>
      <c r="CF42" s="344"/>
      <c r="CG42" s="344"/>
      <c r="CH42" s="344"/>
      <c r="CI42" s="344"/>
      <c r="CJ42" s="344"/>
      <c r="CK42" s="344"/>
      <c r="CL42" s="344"/>
      <c r="CM42" s="344"/>
      <c r="CN42" s="344"/>
      <c r="CO42" s="344"/>
      <c r="CP42" s="344"/>
      <c r="CQ42" s="344"/>
      <c r="CR42" s="344"/>
      <c r="CS42" s="344"/>
      <c r="CT42" s="344"/>
      <c r="CU42" s="344"/>
      <c r="CV42" s="344"/>
      <c r="CW42" s="344"/>
      <c r="CX42" s="344"/>
      <c r="CY42" s="344"/>
      <c r="CZ42" s="344"/>
      <c r="DA42" s="344"/>
      <c r="DB42" s="344"/>
      <c r="DC42" s="344"/>
      <c r="DD42" s="344"/>
      <c r="DE42" s="344"/>
      <c r="DF42" s="344"/>
      <c r="DG42" s="344"/>
      <c r="DH42" s="344"/>
      <c r="DI42" s="344"/>
      <c r="DJ42" s="344"/>
      <c r="DK42" s="344"/>
      <c r="DL42" s="344"/>
      <c r="DM42" s="344"/>
    </row>
    <row r="43" spans="1:117" ht="15" customHeight="1" x14ac:dyDescent="0.2">
      <c r="A43" s="337"/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37"/>
      <c r="S43" s="337"/>
      <c r="T43" s="337"/>
      <c r="U43" s="337"/>
      <c r="V43" s="337"/>
      <c r="W43" s="337"/>
      <c r="X43" s="337"/>
      <c r="Y43" s="337"/>
      <c r="Z43" s="337"/>
      <c r="AA43" s="337"/>
      <c r="AB43" s="337"/>
      <c r="AC43" s="337"/>
      <c r="AD43" s="337"/>
      <c r="AE43" s="337"/>
      <c r="AF43" s="337"/>
      <c r="AG43" s="337"/>
      <c r="AH43" s="337"/>
      <c r="AI43" s="337"/>
      <c r="AJ43" s="337"/>
      <c r="AK43" s="338"/>
      <c r="AL43" s="338"/>
      <c r="AM43" s="338"/>
      <c r="AN43" s="338"/>
      <c r="AO43" s="338"/>
      <c r="AP43" s="338"/>
      <c r="AQ43" s="338"/>
      <c r="AR43" s="338"/>
      <c r="AS43" s="338"/>
      <c r="AT43" s="338"/>
      <c r="AU43" s="338"/>
      <c r="AV43" s="338"/>
      <c r="AW43" s="338"/>
      <c r="AX43" s="338"/>
      <c r="AY43" s="338"/>
      <c r="AZ43" s="338"/>
      <c r="BA43" s="338"/>
      <c r="BB43" s="338"/>
      <c r="BC43" s="338"/>
      <c r="BD43" s="338"/>
      <c r="BE43" s="338"/>
      <c r="BF43" s="338"/>
      <c r="BG43" s="338"/>
      <c r="BH43" s="338"/>
      <c r="BI43" s="338"/>
      <c r="BJ43" s="338"/>
      <c r="BK43" s="338"/>
      <c r="BL43" s="338"/>
      <c r="BM43" s="338"/>
      <c r="BN43" s="338"/>
      <c r="BO43" s="338"/>
      <c r="BP43" s="338"/>
      <c r="BQ43" s="338"/>
      <c r="BR43" s="338"/>
      <c r="BS43" s="338"/>
      <c r="BT43" s="338"/>
      <c r="BU43" s="338"/>
      <c r="BV43" s="338"/>
      <c r="BW43" s="338"/>
      <c r="BX43" s="338"/>
      <c r="BY43" s="338"/>
      <c r="BZ43" s="338"/>
      <c r="CA43" s="338"/>
      <c r="CB43" s="338"/>
      <c r="CC43" s="338"/>
      <c r="CD43" s="338"/>
      <c r="CE43" s="338"/>
      <c r="CF43" s="344"/>
      <c r="CG43" s="344"/>
      <c r="CH43" s="344"/>
      <c r="CI43" s="344"/>
      <c r="CJ43" s="344"/>
      <c r="CK43" s="344"/>
      <c r="CL43" s="344"/>
      <c r="CM43" s="344"/>
      <c r="CN43" s="344"/>
      <c r="CO43" s="344"/>
      <c r="CP43" s="344"/>
      <c r="CQ43" s="344"/>
      <c r="CR43" s="344"/>
      <c r="CS43" s="344"/>
      <c r="CT43" s="344"/>
      <c r="CU43" s="344"/>
      <c r="CV43" s="344"/>
      <c r="CW43" s="344"/>
      <c r="CX43" s="344"/>
      <c r="CY43" s="344"/>
      <c r="CZ43" s="344"/>
      <c r="DA43" s="344"/>
      <c r="DB43" s="344"/>
      <c r="DC43" s="344"/>
      <c r="DD43" s="344"/>
      <c r="DE43" s="344"/>
      <c r="DF43" s="344"/>
      <c r="DG43" s="344"/>
      <c r="DH43" s="344"/>
      <c r="DI43" s="344"/>
      <c r="DJ43" s="344"/>
      <c r="DK43" s="344"/>
      <c r="DL43" s="344"/>
      <c r="DM43" s="344"/>
    </row>
    <row r="44" spans="1:117" ht="15" customHeight="1" x14ac:dyDescent="0.2">
      <c r="A44" s="337"/>
      <c r="B44" s="337"/>
      <c r="C44" s="337"/>
      <c r="D44" s="337"/>
      <c r="E44" s="337"/>
      <c r="F44" s="337"/>
      <c r="G44" s="337"/>
      <c r="H44" s="337"/>
      <c r="I44" s="337"/>
      <c r="J44" s="337"/>
      <c r="K44" s="337"/>
      <c r="L44" s="337"/>
      <c r="M44" s="337"/>
      <c r="N44" s="337"/>
      <c r="O44" s="337"/>
      <c r="P44" s="337"/>
      <c r="Q44" s="337"/>
      <c r="R44" s="337"/>
      <c r="S44" s="337"/>
      <c r="T44" s="337"/>
      <c r="U44" s="337"/>
      <c r="V44" s="337"/>
      <c r="W44" s="337"/>
      <c r="X44" s="337"/>
      <c r="Y44" s="337"/>
      <c r="Z44" s="337"/>
      <c r="AA44" s="337"/>
      <c r="AB44" s="337"/>
      <c r="AC44" s="337"/>
      <c r="AD44" s="337"/>
      <c r="AE44" s="337"/>
      <c r="AF44" s="337"/>
      <c r="AG44" s="337"/>
      <c r="AH44" s="337"/>
      <c r="AI44" s="337"/>
      <c r="AJ44" s="337"/>
      <c r="AK44" s="338"/>
      <c r="AL44" s="338"/>
      <c r="AM44" s="338"/>
      <c r="AN44" s="338"/>
      <c r="AO44" s="338"/>
      <c r="AP44" s="338"/>
      <c r="AQ44" s="338"/>
      <c r="AR44" s="338"/>
      <c r="AS44" s="338"/>
      <c r="AT44" s="338"/>
      <c r="AU44" s="338"/>
      <c r="AV44" s="338"/>
      <c r="AW44" s="338"/>
      <c r="AX44" s="338"/>
      <c r="AY44" s="338"/>
      <c r="AZ44" s="338"/>
      <c r="BA44" s="338"/>
      <c r="BB44" s="338"/>
      <c r="BC44" s="338"/>
      <c r="BD44" s="338"/>
      <c r="BE44" s="338"/>
      <c r="BF44" s="338"/>
      <c r="BG44" s="338"/>
      <c r="BH44" s="338"/>
      <c r="BI44" s="338"/>
      <c r="BJ44" s="338"/>
      <c r="BK44" s="338"/>
      <c r="BL44" s="338"/>
      <c r="BM44" s="338"/>
      <c r="BN44" s="338"/>
      <c r="BO44" s="338"/>
      <c r="BP44" s="338"/>
      <c r="BQ44" s="338"/>
      <c r="BR44" s="338"/>
      <c r="BS44" s="338"/>
      <c r="BT44" s="338"/>
      <c r="BU44" s="338"/>
      <c r="BV44" s="338"/>
      <c r="BW44" s="338"/>
      <c r="BX44" s="338"/>
      <c r="BY44" s="338"/>
      <c r="BZ44" s="338"/>
      <c r="CA44" s="338"/>
      <c r="CB44" s="338"/>
      <c r="CC44" s="338"/>
      <c r="CD44" s="338"/>
      <c r="CE44" s="338"/>
      <c r="CF44" s="344"/>
      <c r="CG44" s="344"/>
      <c r="CH44" s="344"/>
      <c r="CI44" s="344"/>
      <c r="CJ44" s="344"/>
      <c r="CK44" s="344"/>
      <c r="CL44" s="344"/>
      <c r="CM44" s="344"/>
      <c r="CN44" s="344"/>
      <c r="CO44" s="344"/>
      <c r="CP44" s="344"/>
      <c r="CQ44" s="344"/>
      <c r="CR44" s="344"/>
      <c r="CS44" s="344"/>
      <c r="CT44" s="344"/>
      <c r="CU44" s="344"/>
      <c r="CV44" s="344"/>
      <c r="CW44" s="344"/>
      <c r="CX44" s="344"/>
      <c r="CY44" s="344"/>
      <c r="CZ44" s="344"/>
      <c r="DA44" s="344"/>
      <c r="DB44" s="344"/>
      <c r="DC44" s="344"/>
      <c r="DD44" s="344"/>
      <c r="DE44" s="344"/>
      <c r="DF44" s="344"/>
      <c r="DG44" s="344"/>
      <c r="DH44" s="344"/>
      <c r="DI44" s="344"/>
      <c r="DJ44" s="344"/>
      <c r="DK44" s="344"/>
      <c r="DL44" s="344"/>
      <c r="DM44" s="344"/>
    </row>
    <row r="45" spans="1:117" ht="15" customHeight="1" x14ac:dyDescent="0.2">
      <c r="A45" s="337"/>
      <c r="B45" s="337"/>
      <c r="C45" s="337"/>
      <c r="D45" s="337"/>
      <c r="E45" s="337"/>
      <c r="F45" s="337"/>
      <c r="G45" s="337"/>
      <c r="H45" s="337"/>
      <c r="I45" s="337"/>
      <c r="J45" s="337"/>
      <c r="K45" s="337"/>
      <c r="L45" s="337"/>
      <c r="M45" s="337"/>
      <c r="N45" s="337"/>
      <c r="O45" s="337"/>
      <c r="P45" s="337"/>
      <c r="Q45" s="337"/>
      <c r="R45" s="337"/>
      <c r="S45" s="337"/>
      <c r="T45" s="337"/>
      <c r="U45" s="337"/>
      <c r="V45" s="337"/>
      <c r="W45" s="337"/>
      <c r="X45" s="337"/>
      <c r="Y45" s="337"/>
      <c r="Z45" s="337"/>
      <c r="AA45" s="337"/>
      <c r="AB45" s="337"/>
      <c r="AC45" s="337"/>
      <c r="AD45" s="337"/>
      <c r="AE45" s="337"/>
      <c r="AF45" s="337"/>
      <c r="AG45" s="337"/>
      <c r="AH45" s="337"/>
      <c r="AI45" s="337"/>
      <c r="AJ45" s="337"/>
      <c r="AK45" s="338"/>
      <c r="AL45" s="338"/>
      <c r="AM45" s="338"/>
      <c r="AN45" s="338"/>
      <c r="AO45" s="338"/>
      <c r="AP45" s="338"/>
      <c r="AQ45" s="338"/>
      <c r="AR45" s="338"/>
      <c r="AS45" s="338"/>
      <c r="AT45" s="338"/>
      <c r="AU45" s="338"/>
      <c r="AV45" s="338"/>
      <c r="AW45" s="338"/>
      <c r="AX45" s="338"/>
      <c r="AY45" s="338"/>
      <c r="AZ45" s="338"/>
      <c r="BA45" s="338"/>
      <c r="BB45" s="338"/>
      <c r="BC45" s="338"/>
      <c r="BD45" s="338"/>
      <c r="BE45" s="338"/>
      <c r="BF45" s="338"/>
      <c r="BG45" s="338"/>
      <c r="BH45" s="338"/>
      <c r="BI45" s="338"/>
      <c r="BJ45" s="338"/>
      <c r="BK45" s="338"/>
      <c r="BL45" s="338"/>
      <c r="BM45" s="338"/>
      <c r="BN45" s="338"/>
      <c r="BO45" s="338"/>
      <c r="BP45" s="338"/>
      <c r="BQ45" s="338"/>
      <c r="BR45" s="338"/>
      <c r="BS45" s="338"/>
      <c r="BT45" s="338"/>
      <c r="BU45" s="338"/>
      <c r="BV45" s="338"/>
      <c r="BW45" s="338"/>
      <c r="BX45" s="338"/>
      <c r="BY45" s="338"/>
      <c r="BZ45" s="338"/>
      <c r="CA45" s="338"/>
      <c r="CB45" s="338"/>
      <c r="CC45" s="338"/>
      <c r="CD45" s="338"/>
      <c r="CE45" s="338"/>
      <c r="CF45" s="344"/>
      <c r="CG45" s="344"/>
      <c r="CH45" s="344"/>
      <c r="CI45" s="344"/>
      <c r="CJ45" s="344"/>
      <c r="CK45" s="344"/>
      <c r="CL45" s="344"/>
      <c r="CM45" s="344"/>
      <c r="CN45" s="344"/>
      <c r="CO45" s="344"/>
      <c r="CP45" s="344"/>
      <c r="CQ45" s="344"/>
      <c r="CR45" s="344"/>
      <c r="CS45" s="344"/>
      <c r="CT45" s="344"/>
      <c r="CU45" s="344"/>
      <c r="CV45" s="344"/>
      <c r="CW45" s="344"/>
      <c r="CX45" s="344"/>
      <c r="CY45" s="344"/>
      <c r="CZ45" s="344"/>
      <c r="DA45" s="344"/>
      <c r="DB45" s="344"/>
      <c r="DC45" s="344"/>
      <c r="DD45" s="344"/>
      <c r="DE45" s="344"/>
      <c r="DF45" s="344"/>
      <c r="DG45" s="344"/>
      <c r="DH45" s="344"/>
      <c r="DI45" s="344"/>
      <c r="DJ45" s="344"/>
      <c r="DK45" s="344"/>
      <c r="DL45" s="344"/>
      <c r="DM45" s="344"/>
    </row>
  </sheetData>
  <mergeCells count="149">
    <mergeCell ref="CW32:DM32"/>
    <mergeCell ref="CW33:DM33"/>
    <mergeCell ref="CW34:DM34"/>
    <mergeCell ref="CW42:DM42"/>
    <mergeCell ref="A6:DM6"/>
    <mergeCell ref="A8:DM8"/>
    <mergeCell ref="CW29:DM29"/>
    <mergeCell ref="CW30:DM30"/>
    <mergeCell ref="CW20:DM20"/>
    <mergeCell ref="CW21:DM21"/>
    <mergeCell ref="CW22:DM22"/>
    <mergeCell ref="CW15:DM15"/>
    <mergeCell ref="CW17:DM17"/>
    <mergeCell ref="A14:AJ14"/>
    <mergeCell ref="AK14:CE14"/>
    <mergeCell ref="AK15:CE15"/>
    <mergeCell ref="A15:AJ15"/>
    <mergeCell ref="AK13:CE13"/>
    <mergeCell ref="A16:AJ16"/>
    <mergeCell ref="A7:CV7"/>
    <mergeCell ref="CW25:DM25"/>
    <mergeCell ref="CW26:DM26"/>
    <mergeCell ref="CW27:DM27"/>
    <mergeCell ref="CW28:DM28"/>
    <mergeCell ref="CW45:DM45"/>
    <mergeCell ref="A10:AJ11"/>
    <mergeCell ref="AK10:CE11"/>
    <mergeCell ref="CF10:DM10"/>
    <mergeCell ref="CW40:DM40"/>
    <mergeCell ref="CW41:DM41"/>
    <mergeCell ref="CW11:DM11"/>
    <mergeCell ref="CW12:DM12"/>
    <mergeCell ref="CW13:DM13"/>
    <mergeCell ref="CW14:DM14"/>
    <mergeCell ref="CW19:DM19"/>
    <mergeCell ref="CW16:DM16"/>
    <mergeCell ref="CF36:CV36"/>
    <mergeCell ref="CF33:CV33"/>
    <mergeCell ref="CF30:CV30"/>
    <mergeCell ref="CF24:CV24"/>
    <mergeCell ref="CF25:CV25"/>
    <mergeCell ref="CW43:DM43"/>
    <mergeCell ref="CW36:DM36"/>
    <mergeCell ref="CW37:DM37"/>
    <mergeCell ref="CW31:DM31"/>
    <mergeCell ref="CW44:DM44"/>
    <mergeCell ref="CW38:DM38"/>
    <mergeCell ref="CW39:DM39"/>
    <mergeCell ref="CF45:CV45"/>
    <mergeCell ref="CF40:CV40"/>
    <mergeCell ref="CF37:CV37"/>
    <mergeCell ref="CF43:CV43"/>
    <mergeCell ref="A40:AJ40"/>
    <mergeCell ref="A41:AJ41"/>
    <mergeCell ref="AK30:CE30"/>
    <mergeCell ref="A27:AJ27"/>
    <mergeCell ref="AK26:CE26"/>
    <mergeCell ref="AK27:CE27"/>
    <mergeCell ref="A26:AJ26"/>
    <mergeCell ref="A45:AJ45"/>
    <mergeCell ref="AK45:CE45"/>
    <mergeCell ref="CF44:CV44"/>
    <mergeCell ref="A44:AJ44"/>
    <mergeCell ref="AK44:CE44"/>
    <mergeCell ref="AK38:CE38"/>
    <mergeCell ref="AK39:CE39"/>
    <mergeCell ref="AK37:CE37"/>
    <mergeCell ref="AK41:CE41"/>
    <mergeCell ref="CF42:CV42"/>
    <mergeCell ref="CF38:CV38"/>
    <mergeCell ref="CF39:CV39"/>
    <mergeCell ref="AK40:CE40"/>
    <mergeCell ref="DN13:EG13"/>
    <mergeCell ref="CF14:CV14"/>
    <mergeCell ref="CF17:CV17"/>
    <mergeCell ref="DN21:EG21"/>
    <mergeCell ref="CF21:CV21"/>
    <mergeCell ref="DR14:EI14"/>
    <mergeCell ref="CF34:CV34"/>
    <mergeCell ref="CW18:DM18"/>
    <mergeCell ref="CF35:CV35"/>
    <mergeCell ref="CF26:CV26"/>
    <mergeCell ref="CF27:CV27"/>
    <mergeCell ref="CF28:CV28"/>
    <mergeCell ref="CF29:CV29"/>
    <mergeCell ref="CF13:CV13"/>
    <mergeCell ref="CF18:CV18"/>
    <mergeCell ref="CF19:CV19"/>
    <mergeCell ref="CF20:CV20"/>
    <mergeCell ref="CW23:DM23"/>
    <mergeCell ref="CW24:DM24"/>
    <mergeCell ref="CW35:DM35"/>
    <mergeCell ref="CF15:CV15"/>
    <mergeCell ref="CF16:CV16"/>
    <mergeCell ref="CF31:CV31"/>
    <mergeCell ref="CF32:CV32"/>
    <mergeCell ref="CF41:CV41"/>
    <mergeCell ref="A38:AJ38"/>
    <mergeCell ref="A37:AJ37"/>
    <mergeCell ref="A43:AJ43"/>
    <mergeCell ref="AK43:CE43"/>
    <mergeCell ref="A39:AJ39"/>
    <mergeCell ref="A42:AJ42"/>
    <mergeCell ref="AK42:CE42"/>
    <mergeCell ref="A35:AJ35"/>
    <mergeCell ref="AK36:CE36"/>
    <mergeCell ref="A36:AJ36"/>
    <mergeCell ref="AK35:CE35"/>
    <mergeCell ref="A32:AJ32"/>
    <mergeCell ref="A33:AJ33"/>
    <mergeCell ref="AK34:CE34"/>
    <mergeCell ref="AK33:CE33"/>
    <mergeCell ref="AK31:CE31"/>
    <mergeCell ref="AK32:CE32"/>
    <mergeCell ref="A24:AJ24"/>
    <mergeCell ref="AK24:CE24"/>
    <mergeCell ref="A25:AJ25"/>
    <mergeCell ref="AK25:CE25"/>
    <mergeCell ref="A30:AJ30"/>
    <mergeCell ref="A28:AJ28"/>
    <mergeCell ref="AK28:CE28"/>
    <mergeCell ref="A29:AJ29"/>
    <mergeCell ref="AK29:CE29"/>
    <mergeCell ref="A31:AJ31"/>
    <mergeCell ref="A34:AJ34"/>
    <mergeCell ref="BR4:DM4"/>
    <mergeCell ref="A23:AJ23"/>
    <mergeCell ref="CF22:CV22"/>
    <mergeCell ref="A12:AJ12"/>
    <mergeCell ref="CF23:CV23"/>
    <mergeCell ref="AK12:CE12"/>
    <mergeCell ref="AK22:CE22"/>
    <mergeCell ref="AK23:CE23"/>
    <mergeCell ref="A21:AJ21"/>
    <mergeCell ref="AK18:CE18"/>
    <mergeCell ref="A19:AJ19"/>
    <mergeCell ref="A17:AJ17"/>
    <mergeCell ref="CF11:CV11"/>
    <mergeCell ref="AK16:CE16"/>
    <mergeCell ref="A22:AJ22"/>
    <mergeCell ref="CF12:CV12"/>
    <mergeCell ref="AK19:CE19"/>
    <mergeCell ref="A20:AJ20"/>
    <mergeCell ref="AK17:CE17"/>
    <mergeCell ref="A18:AJ18"/>
    <mergeCell ref="AK21:CE21"/>
    <mergeCell ref="AK20:CE20"/>
    <mergeCell ref="A13:AJ13"/>
    <mergeCell ref="A5:DM5"/>
  </mergeCells>
  <phoneticPr fontId="1" type="noConversion"/>
  <pageMargins left="0.45" right="0.16" top="0.17" bottom="0.22" header="0.17" footer="0.22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BreakPreview" topLeftCell="A13" zoomScaleNormal="100" workbookViewId="0">
      <selection activeCell="A5" sqref="A5:F5"/>
    </sheetView>
  </sheetViews>
  <sheetFormatPr defaultRowHeight="11.25" x14ac:dyDescent="0.2"/>
  <cols>
    <col min="1" max="1" width="75.5703125" style="7" customWidth="1"/>
    <col min="2" max="2" width="5.42578125" style="7" hidden="1" customWidth="1"/>
    <col min="3" max="3" width="7.28515625" style="8" customWidth="1"/>
    <col min="4" max="4" width="7.42578125" style="8" customWidth="1"/>
    <col min="5" max="6" width="12.140625" style="15" customWidth="1"/>
    <col min="7" max="8" width="9.140625" style="9"/>
    <col min="9" max="9" width="9" style="9" customWidth="1"/>
    <col min="10" max="16384" width="9.140625" style="9"/>
  </cols>
  <sheetData>
    <row r="1" spans="1:9" s="51" customFormat="1" ht="13.35" customHeight="1" x14ac:dyDescent="0.2">
      <c r="A1" s="73"/>
      <c r="B1" s="73"/>
      <c r="C1" s="322" t="s">
        <v>39</v>
      </c>
      <c r="D1" s="414"/>
      <c r="E1" s="414"/>
      <c r="F1" s="365"/>
    </row>
    <row r="2" spans="1:9" s="74" customFormat="1" ht="15" customHeight="1" x14ac:dyDescent="0.2">
      <c r="A2" s="322" t="s">
        <v>413</v>
      </c>
      <c r="B2" s="322"/>
      <c r="C2" s="322"/>
      <c r="D2" s="322"/>
      <c r="E2" s="322"/>
      <c r="F2" s="365"/>
    </row>
    <row r="3" spans="1:9" s="74" customFormat="1" ht="13.35" customHeight="1" x14ac:dyDescent="0.2">
      <c r="A3" s="322" t="s">
        <v>38</v>
      </c>
      <c r="B3" s="322"/>
      <c r="C3" s="322"/>
      <c r="D3" s="322"/>
      <c r="E3" s="322"/>
      <c r="F3" s="365"/>
    </row>
    <row r="4" spans="1:9" s="74" customFormat="1" ht="13.35" customHeight="1" x14ac:dyDescent="0.2">
      <c r="A4" s="5"/>
      <c r="B4" s="5"/>
      <c r="C4" s="5"/>
      <c r="D4" s="5"/>
      <c r="E4" s="5"/>
      <c r="F4" s="5"/>
    </row>
    <row r="5" spans="1:9" s="76" customFormat="1" ht="35.25" customHeight="1" x14ac:dyDescent="0.3">
      <c r="A5" s="329" t="s">
        <v>40</v>
      </c>
      <c r="B5" s="329"/>
      <c r="C5" s="329"/>
      <c r="D5" s="329"/>
      <c r="E5" s="329"/>
      <c r="F5" s="331"/>
      <c r="G5" s="75"/>
      <c r="H5" s="75"/>
      <c r="I5" s="75"/>
    </row>
    <row r="6" spans="1:9" s="76" customFormat="1" ht="15" customHeight="1" x14ac:dyDescent="0.3">
      <c r="A6" s="2"/>
      <c r="B6" s="2"/>
      <c r="C6" s="2"/>
      <c r="D6" s="2"/>
      <c r="E6" s="2"/>
      <c r="F6" s="2"/>
      <c r="G6" s="75"/>
      <c r="H6" s="75"/>
      <c r="I6" s="75"/>
    </row>
    <row r="7" spans="1:9" s="22" customFormat="1" ht="12.75" x14ac:dyDescent="0.2">
      <c r="A7" s="326" t="s">
        <v>224</v>
      </c>
      <c r="B7" s="79"/>
      <c r="C7" s="369" t="s">
        <v>225</v>
      </c>
      <c r="D7" s="369" t="s">
        <v>226</v>
      </c>
      <c r="E7" s="416" t="s">
        <v>235</v>
      </c>
      <c r="F7" s="407"/>
    </row>
    <row r="8" spans="1:9" s="22" customFormat="1" ht="63" customHeight="1" x14ac:dyDescent="0.2">
      <c r="A8" s="415"/>
      <c r="B8" s="3" t="s">
        <v>151</v>
      </c>
      <c r="C8" s="407"/>
      <c r="D8" s="407"/>
      <c r="E8" s="113" t="s">
        <v>398</v>
      </c>
      <c r="F8" s="113" t="s">
        <v>399</v>
      </c>
    </row>
    <row r="9" spans="1:9" s="22" customFormat="1" ht="12.75" x14ac:dyDescent="0.2">
      <c r="A9" s="23" t="s">
        <v>229</v>
      </c>
      <c r="B9" s="79"/>
      <c r="C9" s="80"/>
      <c r="D9" s="80"/>
      <c r="E9" s="36">
        <f>E10+E18+E20+E23+E31+E40+E42+E46</f>
        <v>0</v>
      </c>
      <c r="F9" s="36">
        <f>F10+F18+F20+F23+F31+F40+F42+F46</f>
        <v>0</v>
      </c>
      <c r="G9" s="27"/>
      <c r="I9" s="27"/>
    </row>
    <row r="10" spans="1:9" s="21" customFormat="1" ht="12.75" x14ac:dyDescent="0.2">
      <c r="A10" s="38" t="s">
        <v>230</v>
      </c>
      <c r="B10" s="39">
        <v>590</v>
      </c>
      <c r="C10" s="40" t="s">
        <v>231</v>
      </c>
      <c r="D10" s="40"/>
      <c r="E10" s="36">
        <f>E11+E12+E13+E14+E16+E17</f>
        <v>0</v>
      </c>
      <c r="F10" s="36">
        <f>F11+F12+F13+F14+F16+F17</f>
        <v>0</v>
      </c>
      <c r="G10" s="26"/>
    </row>
    <row r="11" spans="1:9" s="22" customFormat="1" ht="25.5" x14ac:dyDescent="0.2">
      <c r="A11" s="23" t="s">
        <v>203</v>
      </c>
      <c r="B11" s="41">
        <v>590</v>
      </c>
      <c r="C11" s="42" t="s">
        <v>231</v>
      </c>
      <c r="D11" s="42" t="s">
        <v>232</v>
      </c>
      <c r="E11" s="37">
        <f>'Расходы (4.1 прил.) (2019-2020)'!G12</f>
        <v>0</v>
      </c>
      <c r="F11" s="37">
        <f>'Расходы (4.1 прил.) (2019-2020)'!H12</f>
        <v>0</v>
      </c>
      <c r="G11" s="27"/>
    </row>
    <row r="12" spans="1:9" s="22" customFormat="1" ht="27.75" customHeight="1" x14ac:dyDescent="0.2">
      <c r="A12" s="23" t="s">
        <v>222</v>
      </c>
      <c r="B12" s="41">
        <v>590</v>
      </c>
      <c r="C12" s="42" t="s">
        <v>231</v>
      </c>
      <c r="D12" s="42" t="s">
        <v>233</v>
      </c>
      <c r="E12" s="37">
        <f>'Расходы (4.1 прил.) (2019-2020)'!G16</f>
        <v>0</v>
      </c>
      <c r="F12" s="37">
        <f>'Расходы (4.1 прил.) (2019-2020)'!H16</f>
        <v>0</v>
      </c>
      <c r="G12" s="27"/>
    </row>
    <row r="13" spans="1:9" s="22" customFormat="1" ht="26.25" customHeight="1" x14ac:dyDescent="0.2">
      <c r="A13" s="23" t="s">
        <v>223</v>
      </c>
      <c r="B13" s="41">
        <v>590</v>
      </c>
      <c r="C13" s="42" t="s">
        <v>231</v>
      </c>
      <c r="D13" s="42" t="s">
        <v>93</v>
      </c>
      <c r="E13" s="37">
        <f>'Расходы (4.1 прил.) (2019-2020)'!G28</f>
        <v>0</v>
      </c>
      <c r="F13" s="37">
        <f>'Расходы (4.1 прил.) (2019-2020)'!H28</f>
        <v>0</v>
      </c>
      <c r="G13" s="27"/>
      <c r="H13" s="24"/>
    </row>
    <row r="14" spans="1:9" s="22" customFormat="1" ht="26.25" customHeight="1" x14ac:dyDescent="0.2">
      <c r="A14" s="23" t="s">
        <v>138</v>
      </c>
      <c r="B14" s="41">
        <v>590</v>
      </c>
      <c r="C14" s="42" t="s">
        <v>231</v>
      </c>
      <c r="D14" s="42" t="s">
        <v>113</v>
      </c>
      <c r="E14" s="37">
        <f>'Расходы (4.1 прил.) (2019-2020)'!G39</f>
        <v>0</v>
      </c>
      <c r="F14" s="37">
        <f>'Расходы (4.1 прил.) (2019-2020)'!H39</f>
        <v>0</v>
      </c>
      <c r="G14" s="27"/>
    </row>
    <row r="15" spans="1:9" s="22" customFormat="1" ht="13.5" hidden="1" customHeight="1" x14ac:dyDescent="0.2">
      <c r="A15" s="23" t="s">
        <v>3</v>
      </c>
      <c r="B15" s="41"/>
      <c r="C15" s="42" t="s">
        <v>231</v>
      </c>
      <c r="D15" s="42" t="s">
        <v>103</v>
      </c>
      <c r="E15" s="37"/>
      <c r="F15" s="37"/>
      <c r="G15" s="27"/>
    </row>
    <row r="16" spans="1:9" s="22" customFormat="1" ht="12.75" x14ac:dyDescent="0.2">
      <c r="A16" s="23" t="s">
        <v>121</v>
      </c>
      <c r="B16" s="41">
        <v>590</v>
      </c>
      <c r="C16" s="42" t="s">
        <v>231</v>
      </c>
      <c r="D16" s="42" t="s">
        <v>106</v>
      </c>
      <c r="E16" s="37">
        <f>'Расходы (4.1 прил.) (2019-2020)'!G45</f>
        <v>0</v>
      </c>
      <c r="F16" s="37">
        <f>'Расходы (4.1 прил.) (2019-2020)'!H45</f>
        <v>0</v>
      </c>
      <c r="G16" s="27"/>
    </row>
    <row r="17" spans="1:7" s="22" customFormat="1" ht="12.75" x14ac:dyDescent="0.2">
      <c r="A17" s="23" t="s">
        <v>94</v>
      </c>
      <c r="B17" s="41">
        <v>590</v>
      </c>
      <c r="C17" s="42" t="s">
        <v>231</v>
      </c>
      <c r="D17" s="42" t="s">
        <v>180</v>
      </c>
      <c r="E17" s="37">
        <f>'Расходы (4.1 прил.) (2019-2020)'!G49</f>
        <v>0</v>
      </c>
      <c r="F17" s="37">
        <f>'Расходы (4.1 прил.) (2019-2020)'!H49</f>
        <v>0</v>
      </c>
      <c r="G17" s="27"/>
    </row>
    <row r="18" spans="1:7" s="21" customFormat="1" ht="12.95" customHeight="1" x14ac:dyDescent="0.2">
      <c r="A18" s="38" t="s">
        <v>122</v>
      </c>
      <c r="B18" s="39">
        <v>590</v>
      </c>
      <c r="C18" s="40" t="s">
        <v>232</v>
      </c>
      <c r="D18" s="40"/>
      <c r="E18" s="36">
        <f>E19</f>
        <v>0</v>
      </c>
      <c r="F18" s="36">
        <f>F19</f>
        <v>0</v>
      </c>
      <c r="G18" s="26"/>
    </row>
    <row r="19" spans="1:7" s="22" customFormat="1" ht="12.95" customHeight="1" x14ac:dyDescent="0.2">
      <c r="A19" s="23" t="s">
        <v>112</v>
      </c>
      <c r="B19" s="41">
        <v>590</v>
      </c>
      <c r="C19" s="42" t="s">
        <v>232</v>
      </c>
      <c r="D19" s="42" t="s">
        <v>233</v>
      </c>
      <c r="E19" s="37">
        <f>'Расходы (4.1 прил.) (2019-2020)'!G67</f>
        <v>0</v>
      </c>
      <c r="F19" s="37">
        <f>'Расходы (4.1 прил.) (2019-2020)'!H67</f>
        <v>0</v>
      </c>
    </row>
    <row r="20" spans="1:7" s="21" customFormat="1" ht="12" customHeight="1" x14ac:dyDescent="0.2">
      <c r="A20" s="38" t="s">
        <v>95</v>
      </c>
      <c r="B20" s="39">
        <v>590</v>
      </c>
      <c r="C20" s="40" t="s">
        <v>233</v>
      </c>
      <c r="D20" s="40"/>
      <c r="E20" s="36">
        <f>E21+E22</f>
        <v>0</v>
      </c>
      <c r="F20" s="36">
        <f>F21+F22</f>
        <v>0</v>
      </c>
    </row>
    <row r="21" spans="1:7" s="22" customFormat="1" ht="24.75" customHeight="1" x14ac:dyDescent="0.2">
      <c r="A21" s="23" t="s">
        <v>204</v>
      </c>
      <c r="B21" s="41">
        <v>590</v>
      </c>
      <c r="C21" s="42" t="s">
        <v>233</v>
      </c>
      <c r="D21" s="42" t="s">
        <v>96</v>
      </c>
      <c r="E21" s="37">
        <f>'Расходы (4.1 прил.) (2019-2020)'!G73</f>
        <v>0</v>
      </c>
      <c r="F21" s="37">
        <f>'Расходы (4.1 прил.) (2019-2020)'!H73</f>
        <v>0</v>
      </c>
    </row>
    <row r="22" spans="1:7" s="22" customFormat="1" ht="12.75" x14ac:dyDescent="0.2">
      <c r="A22" s="23" t="s">
        <v>120</v>
      </c>
      <c r="B22" s="41">
        <v>590</v>
      </c>
      <c r="C22" s="42" t="s">
        <v>233</v>
      </c>
      <c r="D22" s="42" t="s">
        <v>97</v>
      </c>
      <c r="E22" s="37">
        <f>'Расходы (4.1 прил.) (2019-2020)'!G79</f>
        <v>0</v>
      </c>
      <c r="F22" s="37">
        <f>'Расходы (4.1 прил.) (2019-2020)'!H79</f>
        <v>0</v>
      </c>
    </row>
    <row r="23" spans="1:7" s="21" customFormat="1" ht="12.75" x14ac:dyDescent="0.2">
      <c r="A23" s="38" t="s">
        <v>98</v>
      </c>
      <c r="B23" s="39">
        <v>590</v>
      </c>
      <c r="C23" s="40" t="s">
        <v>93</v>
      </c>
      <c r="D23" s="40"/>
      <c r="E23" s="36">
        <f>E25+E26+E27+E24</f>
        <v>0</v>
      </c>
      <c r="F23" s="36">
        <f>F25+F26+F27+F24</f>
        <v>0</v>
      </c>
      <c r="G23" s="26"/>
    </row>
    <row r="24" spans="1:7" s="21" customFormat="1" ht="12.75" hidden="1" x14ac:dyDescent="0.2">
      <c r="A24" s="23" t="s">
        <v>61</v>
      </c>
      <c r="B24" s="39"/>
      <c r="C24" s="42" t="s">
        <v>93</v>
      </c>
      <c r="D24" s="42" t="s">
        <v>102</v>
      </c>
      <c r="E24" s="37"/>
      <c r="F24" s="37">
        <f>'Расходы 1 кв 2022 (прил.2)'!I111</f>
        <v>0</v>
      </c>
      <c r="G24" s="26"/>
    </row>
    <row r="25" spans="1:7" s="22" customFormat="1" ht="12.75" x14ac:dyDescent="0.2">
      <c r="A25" s="23" t="s">
        <v>99</v>
      </c>
      <c r="B25" s="41">
        <v>590</v>
      </c>
      <c r="C25" s="42" t="s">
        <v>93</v>
      </c>
      <c r="D25" s="42" t="s">
        <v>100</v>
      </c>
      <c r="E25" s="37">
        <f>'Расходы (4.1 прил.) (2019-2020)'!G95</f>
        <v>0</v>
      </c>
      <c r="F25" s="37">
        <f>'Расходы (4.1 прил.) (2019-2020)'!H95</f>
        <v>0</v>
      </c>
    </row>
    <row r="26" spans="1:7" s="22" customFormat="1" ht="12.75" x14ac:dyDescent="0.2">
      <c r="A26" s="23" t="s">
        <v>198</v>
      </c>
      <c r="B26" s="41">
        <v>590</v>
      </c>
      <c r="C26" s="42" t="s">
        <v>93</v>
      </c>
      <c r="D26" s="42" t="s">
        <v>96</v>
      </c>
      <c r="E26" s="37">
        <f>'Расходы (4.1 прил.) (2019-2020)'!G100</f>
        <v>0</v>
      </c>
      <c r="F26" s="37">
        <f>'Расходы (4.1 прил.) (2019-2020)'!H100</f>
        <v>0</v>
      </c>
    </row>
    <row r="27" spans="1:7" ht="12.75" x14ac:dyDescent="0.2">
      <c r="A27" s="44" t="s">
        <v>155</v>
      </c>
      <c r="B27" s="41">
        <v>590</v>
      </c>
      <c r="C27" s="42" t="s">
        <v>93</v>
      </c>
      <c r="D27" s="42" t="s">
        <v>166</v>
      </c>
      <c r="E27" s="37">
        <f>'Расходы (4.1 прил.) (2019-2020)'!G108</f>
        <v>0</v>
      </c>
      <c r="F27" s="37">
        <f>'Расходы (4.1 прил.) (2019-2020)'!H108</f>
        <v>0</v>
      </c>
    </row>
    <row r="28" spans="1:7" ht="50.25" hidden="1" customHeight="1" x14ac:dyDescent="0.2">
      <c r="A28" s="23" t="s">
        <v>253</v>
      </c>
      <c r="B28" s="41">
        <v>590</v>
      </c>
      <c r="C28" s="42" t="s">
        <v>93</v>
      </c>
      <c r="D28" s="42" t="s">
        <v>166</v>
      </c>
      <c r="E28" s="37" t="e">
        <f>E29</f>
        <v>#REF!</v>
      </c>
      <c r="F28" s="37" t="e">
        <f>F29</f>
        <v>#REF!</v>
      </c>
    </row>
    <row r="29" spans="1:7" ht="51" hidden="1" customHeight="1" x14ac:dyDescent="0.2">
      <c r="A29" s="23" t="s">
        <v>171</v>
      </c>
      <c r="B29" s="41">
        <v>590</v>
      </c>
      <c r="C29" s="42" t="s">
        <v>93</v>
      </c>
      <c r="D29" s="42" t="s">
        <v>166</v>
      </c>
      <c r="E29" s="37" t="e">
        <f>E30</f>
        <v>#REF!</v>
      </c>
      <c r="F29" s="37" t="e">
        <f>F30</f>
        <v>#REF!</v>
      </c>
    </row>
    <row r="30" spans="1:7" ht="12.75" hidden="1" x14ac:dyDescent="0.2">
      <c r="A30" s="23" t="s">
        <v>134</v>
      </c>
      <c r="B30" s="41">
        <v>590</v>
      </c>
      <c r="C30" s="42" t="s">
        <v>93</v>
      </c>
      <c r="D30" s="42" t="s">
        <v>166</v>
      </c>
      <c r="E30" s="37" t="e">
        <f>'Расходы 1 кв 2022 (прил.2)'!#REF!</f>
        <v>#REF!</v>
      </c>
      <c r="F30" s="37" t="e">
        <f>'Расходы 1 кв 2022 (прил.2)'!#REF!</f>
        <v>#REF!</v>
      </c>
    </row>
    <row r="31" spans="1:7" s="21" customFormat="1" ht="12.75" x14ac:dyDescent="0.2">
      <c r="A31" s="38" t="s">
        <v>101</v>
      </c>
      <c r="B31" s="39">
        <v>590</v>
      </c>
      <c r="C31" s="40" t="s">
        <v>102</v>
      </c>
      <c r="D31" s="40"/>
      <c r="E31" s="36">
        <f>E32+E33+E38+E39</f>
        <v>0</v>
      </c>
      <c r="F31" s="36">
        <f>F32+F33+F38+F39</f>
        <v>0</v>
      </c>
      <c r="G31" s="26"/>
    </row>
    <row r="32" spans="1:7" s="21" customFormat="1" ht="12.75" x14ac:dyDescent="0.2">
      <c r="A32" s="23" t="s">
        <v>267</v>
      </c>
      <c r="B32" s="41">
        <v>590</v>
      </c>
      <c r="C32" s="42" t="s">
        <v>102</v>
      </c>
      <c r="D32" s="42" t="s">
        <v>231</v>
      </c>
      <c r="E32" s="37">
        <f>'Расходы (4.1 прил.) (2019-2020)'!G114</f>
        <v>0</v>
      </c>
      <c r="F32" s="37">
        <f>'Расходы (4.1 прил.) (2019-2020)'!H114</f>
        <v>0</v>
      </c>
      <c r="G32" s="26"/>
    </row>
    <row r="33" spans="1:7" s="21" customFormat="1" ht="12.75" x14ac:dyDescent="0.2">
      <c r="A33" s="23" t="s">
        <v>269</v>
      </c>
      <c r="B33" s="41">
        <v>590</v>
      </c>
      <c r="C33" s="42" t="s">
        <v>102</v>
      </c>
      <c r="D33" s="42" t="s">
        <v>232</v>
      </c>
      <c r="E33" s="37">
        <f>'Расходы (4.1 прил.) (2019-2020)'!G126</f>
        <v>0</v>
      </c>
      <c r="F33" s="37">
        <f>'Расходы (4.1 прил.) (2019-2020)'!H126</f>
        <v>0</v>
      </c>
      <c r="G33" s="26"/>
    </row>
    <row r="34" spans="1:7" s="21" customFormat="1" ht="38.25" hidden="1" x14ac:dyDescent="0.2">
      <c r="A34" s="23" t="s">
        <v>270</v>
      </c>
      <c r="B34" s="41">
        <v>590</v>
      </c>
      <c r="C34" s="42" t="s">
        <v>102</v>
      </c>
      <c r="D34" s="42" t="s">
        <v>232</v>
      </c>
      <c r="E34" s="37">
        <f t="shared" ref="E34:F36" si="0">E35</f>
        <v>0</v>
      </c>
      <c r="F34" s="37">
        <f t="shared" si="0"/>
        <v>0</v>
      </c>
      <c r="G34" s="26"/>
    </row>
    <row r="35" spans="1:7" s="21" customFormat="1" ht="12.75" hidden="1" x14ac:dyDescent="0.2">
      <c r="A35" s="23" t="s">
        <v>271</v>
      </c>
      <c r="B35" s="41">
        <v>590</v>
      </c>
      <c r="C35" s="42" t="s">
        <v>102</v>
      </c>
      <c r="D35" s="42" t="s">
        <v>232</v>
      </c>
      <c r="E35" s="37">
        <f t="shared" si="0"/>
        <v>0</v>
      </c>
      <c r="F35" s="37">
        <f t="shared" si="0"/>
        <v>0</v>
      </c>
      <c r="G35" s="26"/>
    </row>
    <row r="36" spans="1:7" s="21" customFormat="1" ht="38.25" hidden="1" x14ac:dyDescent="0.2">
      <c r="A36" s="23" t="s">
        <v>272</v>
      </c>
      <c r="B36" s="41">
        <v>590</v>
      </c>
      <c r="C36" s="42" t="s">
        <v>102</v>
      </c>
      <c r="D36" s="42" t="s">
        <v>232</v>
      </c>
      <c r="E36" s="37">
        <f t="shared" si="0"/>
        <v>0</v>
      </c>
      <c r="F36" s="37">
        <f t="shared" si="0"/>
        <v>0</v>
      </c>
      <c r="G36" s="26"/>
    </row>
    <row r="37" spans="1:7" s="21" customFormat="1" ht="12.75" hidden="1" x14ac:dyDescent="0.2">
      <c r="A37" s="23" t="s">
        <v>260</v>
      </c>
      <c r="B37" s="41">
        <v>590</v>
      </c>
      <c r="C37" s="42" t="s">
        <v>102</v>
      </c>
      <c r="D37" s="42" t="s">
        <v>232</v>
      </c>
      <c r="E37" s="37"/>
      <c r="F37" s="37"/>
      <c r="G37" s="26"/>
    </row>
    <row r="38" spans="1:7" s="22" customFormat="1" ht="12.75" x14ac:dyDescent="0.2">
      <c r="A38" s="23" t="s">
        <v>119</v>
      </c>
      <c r="B38" s="41">
        <v>590</v>
      </c>
      <c r="C38" s="42" t="s">
        <v>102</v>
      </c>
      <c r="D38" s="42" t="s">
        <v>233</v>
      </c>
      <c r="E38" s="37">
        <f>'Расходы (4.1 прил.) (2019-2020)'!G139</f>
        <v>0</v>
      </c>
      <c r="F38" s="37">
        <f>'Расходы (4.1 прил.) (2019-2020)'!H139</f>
        <v>0</v>
      </c>
    </row>
    <row r="39" spans="1:7" s="22" customFormat="1" ht="12.75" x14ac:dyDescent="0.2">
      <c r="A39" s="23" t="s">
        <v>368</v>
      </c>
      <c r="B39" s="41"/>
      <c r="C39" s="42" t="s">
        <v>102</v>
      </c>
      <c r="D39" s="42" t="s">
        <v>102</v>
      </c>
      <c r="E39" s="37">
        <f>'Расходы (4.1 прил.) (2019-2020)'!G149</f>
        <v>0</v>
      </c>
      <c r="F39" s="37">
        <f>'Расходы (4.1 прил.) (2019-2020)'!H149</f>
        <v>0</v>
      </c>
    </row>
    <row r="40" spans="1:7" s="21" customFormat="1" ht="12.75" x14ac:dyDescent="0.2">
      <c r="A40" s="45" t="s">
        <v>152</v>
      </c>
      <c r="B40" s="39">
        <v>590</v>
      </c>
      <c r="C40" s="40" t="s">
        <v>103</v>
      </c>
      <c r="D40" s="40"/>
      <c r="E40" s="36">
        <f>E41</f>
        <v>0</v>
      </c>
      <c r="F40" s="36">
        <f>F41</f>
        <v>0</v>
      </c>
      <c r="G40" s="26"/>
    </row>
    <row r="41" spans="1:7" s="25" customFormat="1" ht="12.75" x14ac:dyDescent="0.2">
      <c r="A41" s="46" t="s">
        <v>347</v>
      </c>
      <c r="B41" s="41">
        <v>590</v>
      </c>
      <c r="C41" s="42" t="s">
        <v>103</v>
      </c>
      <c r="D41" s="42" t="s">
        <v>103</v>
      </c>
      <c r="E41" s="37">
        <f>'Расходы (4.1 прил.) (2019-2020)'!G154</f>
        <v>0</v>
      </c>
      <c r="F41" s="37">
        <f>'Расходы (4.1 прил.) (2019-2020)'!H154</f>
        <v>0</v>
      </c>
    </row>
    <row r="42" spans="1:7" s="21" customFormat="1" ht="12.75" x14ac:dyDescent="0.2">
      <c r="A42" s="38" t="s">
        <v>104</v>
      </c>
      <c r="B42" s="39">
        <v>590</v>
      </c>
      <c r="C42" s="40" t="s">
        <v>97</v>
      </c>
      <c r="D42" s="40"/>
      <c r="E42" s="36">
        <f>E43+E44+E45</f>
        <v>0</v>
      </c>
      <c r="F42" s="36">
        <f>F43+F44+F45</f>
        <v>0</v>
      </c>
    </row>
    <row r="43" spans="1:7" s="22" customFormat="1" ht="12" customHeight="1" x14ac:dyDescent="0.2">
      <c r="A43" s="23" t="s">
        <v>105</v>
      </c>
      <c r="B43" s="41">
        <v>590</v>
      </c>
      <c r="C43" s="42" t="s">
        <v>97</v>
      </c>
      <c r="D43" s="42" t="s">
        <v>231</v>
      </c>
      <c r="E43" s="37">
        <f>'Расходы (4.1 прил.) (2019-2020)'!G159</f>
        <v>0</v>
      </c>
      <c r="F43" s="37">
        <f>'Расходы (4.1 прил.) (2019-2020)'!H159</f>
        <v>0</v>
      </c>
    </row>
    <row r="44" spans="1:7" s="22" customFormat="1" ht="12" customHeight="1" x14ac:dyDescent="0.2">
      <c r="A44" s="23" t="s">
        <v>154</v>
      </c>
      <c r="B44" s="41">
        <v>590</v>
      </c>
      <c r="C44" s="42" t="s">
        <v>97</v>
      </c>
      <c r="D44" s="42" t="s">
        <v>233</v>
      </c>
      <c r="E44" s="37">
        <f>'Расходы (4.1 прил.) (2019-2020)'!G167</f>
        <v>0</v>
      </c>
      <c r="F44" s="37">
        <f>'Расходы (4.1 прил.) (2019-2020)'!H167</f>
        <v>0</v>
      </c>
    </row>
    <row r="45" spans="1:7" s="22" customFormat="1" ht="12" customHeight="1" x14ac:dyDescent="0.2">
      <c r="A45" s="23" t="s">
        <v>371</v>
      </c>
      <c r="B45" s="41"/>
      <c r="C45" s="42" t="s">
        <v>97</v>
      </c>
      <c r="D45" s="42" t="s">
        <v>113</v>
      </c>
      <c r="E45" s="37">
        <f>'Расходы (4.1 прил.) (2019-2020)'!G172</f>
        <v>0</v>
      </c>
      <c r="F45" s="37">
        <f>'Расходы (4.1 прил.) (2019-2020)'!H172</f>
        <v>0</v>
      </c>
    </row>
    <row r="46" spans="1:7" s="22" customFormat="1" ht="12.75" x14ac:dyDescent="0.2">
      <c r="A46" s="38" t="s">
        <v>153</v>
      </c>
      <c r="B46" s="39">
        <v>590</v>
      </c>
      <c r="C46" s="40" t="s">
        <v>106</v>
      </c>
      <c r="D46" s="40"/>
      <c r="E46" s="36">
        <f>E47</f>
        <v>0</v>
      </c>
      <c r="F46" s="36">
        <f>F47</f>
        <v>0</v>
      </c>
      <c r="G46" s="27"/>
    </row>
    <row r="47" spans="1:7" s="22" customFormat="1" ht="12.75" x14ac:dyDescent="0.2">
      <c r="A47" s="23" t="s">
        <v>197</v>
      </c>
      <c r="B47" s="41">
        <v>590</v>
      </c>
      <c r="C47" s="42" t="s">
        <v>106</v>
      </c>
      <c r="D47" s="42" t="s">
        <v>231</v>
      </c>
      <c r="E47" s="37">
        <f>'Расходы (4.1 прил.) (2019-2020)'!G179</f>
        <v>0</v>
      </c>
      <c r="F47" s="37">
        <f>'Расходы (4.1 прил.) (2019-2020)'!H179</f>
        <v>0</v>
      </c>
    </row>
    <row r="48" spans="1:7" s="10" customFormat="1" ht="12.75" customHeight="1" x14ac:dyDescent="0.2">
      <c r="C48" s="11"/>
      <c r="D48" s="11"/>
      <c r="E48" s="81"/>
      <c r="F48" s="81"/>
    </row>
    <row r="49" spans="3:6" s="10" customFormat="1" ht="12.75" x14ac:dyDescent="0.2">
      <c r="C49" s="11"/>
      <c r="D49" s="11"/>
      <c r="E49" s="12"/>
      <c r="F49" s="12"/>
    </row>
    <row r="50" spans="3:6" s="10" customFormat="1" ht="12.75" x14ac:dyDescent="0.2">
      <c r="C50" s="11"/>
      <c r="D50" s="11"/>
      <c r="E50" s="14"/>
      <c r="F50" s="14"/>
    </row>
  </sheetData>
  <mergeCells count="8">
    <mergeCell ref="C1:F1"/>
    <mergeCell ref="A2:F2"/>
    <mergeCell ref="A3:F3"/>
    <mergeCell ref="A5:F5"/>
    <mergeCell ref="A7:A8"/>
    <mergeCell ref="C7:C8"/>
    <mergeCell ref="D7:D8"/>
    <mergeCell ref="E7:F7"/>
  </mergeCells>
  <phoneticPr fontId="2" type="noConversion"/>
  <pageMargins left="0.75" right="0.54" top="0.22" bottom="0.2" header="0.17" footer="0.16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Доходы 1 кв 2022 (прил.1)</vt:lpstr>
      <vt:lpstr>Доходы 2019-2020 (прил.1.1)</vt:lpstr>
      <vt:lpstr>гл.адм.(прил.2)</vt:lpstr>
      <vt:lpstr>гл.адм.ист.фин.деф.(прил.3)</vt:lpstr>
      <vt:lpstr>Расходы 1 кв 2022 (прил.2)</vt:lpstr>
      <vt:lpstr>Расходы (4.1 прил.) (2019-2020)</vt:lpstr>
      <vt:lpstr>ист.фин.деф. (прил.4)</vt:lpstr>
      <vt:lpstr>ист.фин.деф. (5.1 прил.)</vt:lpstr>
      <vt:lpstr>Расходы (7.1 прил.)</vt:lpstr>
      <vt:lpstr>'гл.адм.(прил.2)'!Область_печати</vt:lpstr>
      <vt:lpstr>'гл.адм.ист.фин.деф.(прил.3)'!Область_печати</vt:lpstr>
      <vt:lpstr>'Доходы 1 кв 2022 (прил.1)'!Область_печати</vt:lpstr>
      <vt:lpstr>'Доходы 2019-2020 (прил.1.1)'!Область_печати</vt:lpstr>
      <vt:lpstr>'ист.фин.деф. (5.1 прил.)'!Область_печати</vt:lpstr>
      <vt:lpstr>'ист.фин.деф. (прил.4)'!Область_печати</vt:lpstr>
      <vt:lpstr>'Расходы (4.1 прил.) (2019-2020)'!Область_печати</vt:lpstr>
      <vt:lpstr>'Расходы (7.1 прил.)'!Область_печати</vt:lpstr>
      <vt:lpstr>'Расходы 1 кв 2022 (прил.2)'!Область_печати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2022-05-19T14:02:36Z</cp:lastPrinted>
  <dcterms:created xsi:type="dcterms:W3CDTF">2007-03-14T17:31:30Z</dcterms:created>
  <dcterms:modified xsi:type="dcterms:W3CDTF">2022-06-03T08:09:37Z</dcterms:modified>
</cp:coreProperties>
</file>