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activeTab="4"/>
  </bookViews>
  <sheets>
    <sheet name="Приложение 1" sheetId="1" r:id="rId1"/>
    <sheet name="Приложение 2( Таблица 2) " sheetId="3" state="hidden" r:id="rId2"/>
    <sheet name="Приложение 2" sheetId="9" r:id="rId3"/>
    <sheet name="Приложение 3" sheetId="11" r:id="rId4"/>
    <sheet name="Приложение 4" sheetId="10" r:id="rId5"/>
  </sheets>
  <definedNames>
    <definedName name="_xlnm._FilterDatabase" localSheetId="2" hidden="1">'Приложение 2'!$B$10:$F$143</definedName>
    <definedName name="_xlnm._FilterDatabase" localSheetId="3" hidden="1">'Приложение 3'!$B$10:$D$119</definedName>
    <definedName name="Excel_BuiltIn__FilterDatabase" localSheetId="2">'Приложение 2'!$B$10:$F$143</definedName>
    <definedName name="Excel_BuiltIn__FilterDatabase" localSheetId="3">'Приложение 3'!$B$10:$D$119</definedName>
    <definedName name="Excel_BuiltIn__FilterDatabase" localSheetId="4">#REF!</definedName>
    <definedName name="Excel_BuiltIn__FilterDatabase">#REF!</definedName>
    <definedName name="_xlnm.Print_Area" localSheetId="0">'Приложение 1'!$A$1:$D$130</definedName>
    <definedName name="_xlnm.Print_Area" localSheetId="2">'Приложение 2'!$A$1:$H$196</definedName>
    <definedName name="_xlnm.Print_Area" localSheetId="1">'Приложение 2( Таблица 2) '!$A$1:$C$12</definedName>
    <definedName name="_xlnm.Print_Area" localSheetId="3">'Приложение 3'!$A$1:$E$150</definedName>
  </definedNames>
  <calcPr calcId="145621"/>
</workbook>
</file>

<file path=xl/calcChain.xml><?xml version="1.0" encoding="utf-8"?>
<calcChain xmlns="http://schemas.openxmlformats.org/spreadsheetml/2006/main">
  <c r="G89" i="9" l="1"/>
  <c r="D56" i="1"/>
  <c r="C56" i="1"/>
  <c r="C57" i="1" s="1"/>
  <c r="H115" i="9"/>
  <c r="G115" i="9"/>
  <c r="H113" i="9"/>
  <c r="G113" i="9"/>
  <c r="H89" i="9"/>
  <c r="D113" i="1"/>
  <c r="C113" i="1"/>
  <c r="D109" i="1" l="1"/>
  <c r="D105" i="1"/>
  <c r="D104" i="1" s="1"/>
  <c r="D122" i="1"/>
  <c r="C122" i="1"/>
  <c r="D120" i="1"/>
  <c r="D119" i="1" s="1"/>
  <c r="C120" i="1"/>
  <c r="C119" i="1" s="1"/>
  <c r="D117" i="1"/>
  <c r="D116" i="1" s="1"/>
  <c r="C117" i="1"/>
  <c r="C116" i="1" s="1"/>
  <c r="C109" i="1"/>
  <c r="C108" i="1" s="1"/>
  <c r="C105" i="1"/>
  <c r="C104" i="1" s="1"/>
  <c r="D98" i="1"/>
  <c r="D101" i="1"/>
  <c r="D100" i="1" s="1"/>
  <c r="C101" i="1"/>
  <c r="C100" i="1" s="1"/>
  <c r="C98" i="1"/>
  <c r="D128" i="1"/>
  <c r="D127" i="1" s="1"/>
  <c r="D108" i="1" l="1"/>
  <c r="D103" i="1" s="1"/>
  <c r="C103" i="1"/>
  <c r="C97" i="1"/>
  <c r="C96" i="1" s="1"/>
  <c r="D97" i="1"/>
  <c r="D96" i="1" s="1"/>
  <c r="C95" i="1" l="1"/>
  <c r="D95" i="1"/>
  <c r="D11" i="1" l="1"/>
  <c r="C11" i="1"/>
  <c r="D15" i="1"/>
  <c r="D10" i="1" l="1"/>
  <c r="C10" i="1"/>
  <c r="D51" i="11"/>
  <c r="H140" i="9"/>
  <c r="G140" i="9"/>
  <c r="H105" i="9"/>
  <c r="H104" i="9" s="1"/>
  <c r="H103" i="9" s="1"/>
  <c r="E89" i="11" s="1"/>
  <c r="G105" i="9"/>
  <c r="G104" i="9" s="1"/>
  <c r="G103" i="9" s="1"/>
  <c r="G102" i="9" s="1"/>
  <c r="H83" i="9"/>
  <c r="G83" i="9"/>
  <c r="H71" i="9"/>
  <c r="G71" i="9"/>
  <c r="G74" i="9"/>
  <c r="H74" i="9"/>
  <c r="D37" i="1"/>
  <c r="D36" i="1" s="1"/>
  <c r="C37" i="1"/>
  <c r="C36" i="1" s="1"/>
  <c r="D19" i="1"/>
  <c r="C19" i="1"/>
  <c r="D92" i="1"/>
  <c r="D91" i="1" s="1"/>
  <c r="D124" i="1"/>
  <c r="C124" i="1"/>
  <c r="G35" i="9"/>
  <c r="H193" i="9"/>
  <c r="G193" i="9"/>
  <c r="H195" i="9"/>
  <c r="G195" i="9"/>
  <c r="H186" i="9"/>
  <c r="H185" i="9" s="1"/>
  <c r="G186" i="9"/>
  <c r="G185" i="9" s="1"/>
  <c r="H169" i="9"/>
  <c r="G169" i="9"/>
  <c r="H167" i="9"/>
  <c r="G167" i="9"/>
  <c r="H164" i="9"/>
  <c r="G164" i="9"/>
  <c r="H162" i="9"/>
  <c r="G162" i="9"/>
  <c r="H159" i="9"/>
  <c r="G159" i="9"/>
  <c r="H157" i="9"/>
  <c r="G157" i="9"/>
  <c r="H142" i="9"/>
  <c r="G142" i="9"/>
  <c r="H119" i="9"/>
  <c r="G119" i="9"/>
  <c r="H97" i="9"/>
  <c r="H96" i="9" s="1"/>
  <c r="H95" i="9" s="1"/>
  <c r="G97" i="9"/>
  <c r="G96" i="9" s="1"/>
  <c r="G95" i="9" s="1"/>
  <c r="H35" i="9"/>
  <c r="H30" i="9"/>
  <c r="H29" i="9" s="1"/>
  <c r="H28" i="9" s="1"/>
  <c r="G30" i="9"/>
  <c r="G29" i="9" s="1"/>
  <c r="G28" i="9" s="1"/>
  <c r="H33" i="9"/>
  <c r="G33" i="9"/>
  <c r="D75" i="1"/>
  <c r="D74" i="1" s="1"/>
  <c r="C75" i="1"/>
  <c r="C74" i="1" s="1"/>
  <c r="D80" i="1"/>
  <c r="C80" i="1"/>
  <c r="D62" i="1"/>
  <c r="C62" i="1"/>
  <c r="C92" i="1"/>
  <c r="C91" i="1" s="1"/>
  <c r="D52" i="1"/>
  <c r="C52" i="1"/>
  <c r="C51" i="1" s="1"/>
  <c r="G189" i="9"/>
  <c r="G188" i="9" s="1"/>
  <c r="G182" i="9"/>
  <c r="G181" i="9" s="1"/>
  <c r="G180" i="9" s="1"/>
  <c r="G179" i="9" s="1"/>
  <c r="G178" i="9" s="1"/>
  <c r="D140" i="11" s="1"/>
  <c r="G175" i="9"/>
  <c r="G174" i="9" s="1"/>
  <c r="G172" i="9" s="1"/>
  <c r="G171" i="9" s="1"/>
  <c r="D133" i="11" s="1"/>
  <c r="G155" i="9"/>
  <c r="G153" i="9"/>
  <c r="G151" i="9"/>
  <c r="G149" i="9"/>
  <c r="G146" i="9"/>
  <c r="G144" i="9"/>
  <c r="G132" i="9"/>
  <c r="G131" i="9" s="1"/>
  <c r="G130" i="9" s="1"/>
  <c r="G129" i="9" s="1"/>
  <c r="G128" i="9" s="1"/>
  <c r="D104" i="11" s="1"/>
  <c r="G126" i="9"/>
  <c r="G124" i="9"/>
  <c r="G121" i="9"/>
  <c r="G117" i="9"/>
  <c r="G100" i="9"/>
  <c r="G99" i="9" s="1"/>
  <c r="G92" i="9"/>
  <c r="G88" i="9" s="1"/>
  <c r="G82" i="9"/>
  <c r="G81" i="9" s="1"/>
  <c r="G80" i="9" s="1"/>
  <c r="G78" i="9"/>
  <c r="G76" i="9"/>
  <c r="G68" i="9"/>
  <c r="G67" i="9" s="1"/>
  <c r="G65" i="9"/>
  <c r="G63" i="9"/>
  <c r="G57" i="9"/>
  <c r="G56" i="9" s="1"/>
  <c r="G55" i="9" s="1"/>
  <c r="G53" i="9"/>
  <c r="G52" i="9"/>
  <c r="G51" i="9" s="1"/>
  <c r="G50" i="9" s="1"/>
  <c r="G49" i="9" s="1"/>
  <c r="D42" i="11" s="1"/>
  <c r="G47" i="9"/>
  <c r="G46" i="9" s="1"/>
  <c r="G42" i="9"/>
  <c r="G41" i="9" s="1"/>
  <c r="G40" i="9" s="1"/>
  <c r="G23" i="9"/>
  <c r="G22" i="9" s="1"/>
  <c r="G20" i="9"/>
  <c r="G19" i="9" s="1"/>
  <c r="G15" i="9"/>
  <c r="G14" i="9" s="1"/>
  <c r="G13" i="9" s="1"/>
  <c r="D13" i="11" s="1"/>
  <c r="G112" i="9" l="1"/>
  <c r="G111" i="9" s="1"/>
  <c r="G110" i="9" s="1"/>
  <c r="G70" i="9"/>
  <c r="H161" i="9"/>
  <c r="H166" i="9"/>
  <c r="D89" i="11"/>
  <c r="D88" i="11" s="1"/>
  <c r="D87" i="11" s="1"/>
  <c r="D86" i="11" s="1"/>
  <c r="D85" i="11" s="1"/>
  <c r="G192" i="9"/>
  <c r="G191" i="9" s="1"/>
  <c r="D150" i="11" s="1"/>
  <c r="G161" i="9"/>
  <c r="G166" i="9"/>
  <c r="H192" i="9"/>
  <c r="H191" i="9" s="1"/>
  <c r="E150" i="11" s="1"/>
  <c r="D69" i="11"/>
  <c r="G184" i="9"/>
  <c r="G32" i="9"/>
  <c r="G27" i="9" s="1"/>
  <c r="D27" i="11" s="1"/>
  <c r="G18" i="9"/>
  <c r="G17" i="9" s="1"/>
  <c r="D17" i="11" s="1"/>
  <c r="G45" i="9"/>
  <c r="G44" i="9" s="1"/>
  <c r="D37" i="11" s="1"/>
  <c r="G123" i="9"/>
  <c r="G94" i="9"/>
  <c r="D81" i="11" s="1"/>
  <c r="G139" i="9"/>
  <c r="G138" i="9" s="1"/>
  <c r="G137" i="9" s="1"/>
  <c r="G62" i="9"/>
  <c r="G61" i="9" s="1"/>
  <c r="G60" i="9" s="1"/>
  <c r="D148" i="11"/>
  <c r="D147" i="11" s="1"/>
  <c r="D144" i="11"/>
  <c r="D143" i="11" s="1"/>
  <c r="D142" i="11" s="1"/>
  <c r="D141" i="11" s="1"/>
  <c r="D137" i="11"/>
  <c r="D136" i="11" s="1"/>
  <c r="D134" i="11" s="1"/>
  <c r="D131" i="11"/>
  <c r="D129" i="11"/>
  <c r="D127" i="11"/>
  <c r="D125" i="11"/>
  <c r="D122" i="11"/>
  <c r="D120" i="11"/>
  <c r="D118" i="11"/>
  <c r="D116" i="11"/>
  <c r="D108" i="11"/>
  <c r="D107" i="11" s="1"/>
  <c r="D106" i="11" s="1"/>
  <c r="D105" i="11" s="1"/>
  <c r="D102" i="11"/>
  <c r="D100" i="11"/>
  <c r="D99" i="11" s="1"/>
  <c r="D97" i="11"/>
  <c r="D95" i="11"/>
  <c r="D83" i="11"/>
  <c r="D82" i="11" s="1"/>
  <c r="D79" i="11"/>
  <c r="D77" i="11"/>
  <c r="D71" i="11"/>
  <c r="D70" i="11" s="1"/>
  <c r="D66" i="11"/>
  <c r="D64" i="11"/>
  <c r="D61" i="11"/>
  <c r="D60" i="11" s="1"/>
  <c r="D58" i="11"/>
  <c r="D56" i="11"/>
  <c r="D50" i="11"/>
  <c r="D49" i="11" s="1"/>
  <c r="D48" i="11" s="1"/>
  <c r="D46" i="11"/>
  <c r="D45" i="11"/>
  <c r="D44" i="11" s="1"/>
  <c r="D43" i="11" s="1"/>
  <c r="D40" i="11"/>
  <c r="D39" i="11" s="1"/>
  <c r="D35" i="11"/>
  <c r="D34" i="11" s="1"/>
  <c r="D33" i="11" s="1"/>
  <c r="D29" i="11"/>
  <c r="D28" i="11" s="1"/>
  <c r="D23" i="11"/>
  <c r="D22" i="11" s="1"/>
  <c r="D20" i="11"/>
  <c r="D19" i="11" s="1"/>
  <c r="D15" i="11"/>
  <c r="D14" i="11" s="1"/>
  <c r="E148" i="11"/>
  <c r="E147" i="11" s="1"/>
  <c r="E144" i="11"/>
  <c r="E143" i="11" s="1"/>
  <c r="E142" i="11" s="1"/>
  <c r="E141" i="11" s="1"/>
  <c r="E137" i="11"/>
  <c r="E136" i="11" s="1"/>
  <c r="E134" i="11" s="1"/>
  <c r="E131" i="11"/>
  <c r="E129" i="11"/>
  <c r="E127" i="11"/>
  <c r="E125" i="11"/>
  <c r="E122" i="11"/>
  <c r="E120" i="11"/>
  <c r="E118" i="11"/>
  <c r="E116" i="11"/>
  <c r="E108" i="11"/>
  <c r="E107" i="11" s="1"/>
  <c r="E106" i="11" s="1"/>
  <c r="E105" i="11" s="1"/>
  <c r="E102" i="11"/>
  <c r="E100" i="11"/>
  <c r="E97" i="11"/>
  <c r="E95" i="11"/>
  <c r="E88" i="11"/>
  <c r="E87" i="11" s="1"/>
  <c r="E86" i="11" s="1"/>
  <c r="E85" i="11" s="1"/>
  <c r="E83" i="11"/>
  <c r="E82" i="11" s="1"/>
  <c r="E79" i="11"/>
  <c r="E77" i="11"/>
  <c r="E71" i="11"/>
  <c r="E70" i="11" s="1"/>
  <c r="E66" i="11"/>
  <c r="E64" i="11"/>
  <c r="E61" i="11"/>
  <c r="E60" i="11" s="1"/>
  <c r="E58" i="11"/>
  <c r="E56" i="11"/>
  <c r="E50" i="11"/>
  <c r="E49" i="11" s="1"/>
  <c r="E48" i="11" s="1"/>
  <c r="E46" i="11"/>
  <c r="E45" i="11"/>
  <c r="E44" i="11" s="1"/>
  <c r="E43" i="11" s="1"/>
  <c r="E40" i="11"/>
  <c r="E39" i="11" s="1"/>
  <c r="E35" i="11"/>
  <c r="E34" i="11" s="1"/>
  <c r="E33" i="11" s="1"/>
  <c r="E29" i="11"/>
  <c r="E28" i="11" s="1"/>
  <c r="E23" i="11"/>
  <c r="E22" i="11" s="1"/>
  <c r="E20" i="11"/>
  <c r="E19" i="11" s="1"/>
  <c r="E15" i="11"/>
  <c r="E14" i="11" s="1"/>
  <c r="H189" i="9"/>
  <c r="H188" i="9" s="1"/>
  <c r="H182" i="9"/>
  <c r="H181" i="9" s="1"/>
  <c r="H180" i="9" s="1"/>
  <c r="H179" i="9" s="1"/>
  <c r="H178" i="9" s="1"/>
  <c r="H175" i="9"/>
  <c r="H174" i="9" s="1"/>
  <c r="H172" i="9" s="1"/>
  <c r="H171" i="9" s="1"/>
  <c r="E133" i="11" s="1"/>
  <c r="H155" i="9"/>
  <c r="H153" i="9"/>
  <c r="H151" i="9"/>
  <c r="H149" i="9"/>
  <c r="H146" i="9"/>
  <c r="H144" i="9"/>
  <c r="H132" i="9"/>
  <c r="H131" i="9" s="1"/>
  <c r="H130" i="9" s="1"/>
  <c r="H129" i="9" s="1"/>
  <c r="H128" i="9" s="1"/>
  <c r="E104" i="11" s="1"/>
  <c r="H126" i="9"/>
  <c r="H124" i="9"/>
  <c r="H121" i="9"/>
  <c r="H117" i="9"/>
  <c r="H102" i="9"/>
  <c r="H100" i="9"/>
  <c r="H92" i="9"/>
  <c r="H82" i="9"/>
  <c r="H81" i="9" s="1"/>
  <c r="H78" i="9"/>
  <c r="H76" i="9"/>
  <c r="H70" i="9" s="1"/>
  <c r="H68" i="9"/>
  <c r="H67" i="9" s="1"/>
  <c r="H65" i="9"/>
  <c r="H63" i="9"/>
  <c r="H57" i="9"/>
  <c r="H56" i="9" s="1"/>
  <c r="H55" i="9" s="1"/>
  <c r="H53" i="9"/>
  <c r="H52" i="9"/>
  <c r="H51" i="9" s="1"/>
  <c r="H50" i="9" s="1"/>
  <c r="H49" i="9" s="1"/>
  <c r="E42" i="11" s="1"/>
  <c r="H47" i="9"/>
  <c r="H46" i="9" s="1"/>
  <c r="H42" i="9"/>
  <c r="H41" i="9" s="1"/>
  <c r="H40" i="9" s="1"/>
  <c r="H23" i="9"/>
  <c r="H22" i="9" s="1"/>
  <c r="H20" i="9"/>
  <c r="H19" i="9" s="1"/>
  <c r="H15" i="9"/>
  <c r="H14" i="9" s="1"/>
  <c r="H13" i="9" s="1"/>
  <c r="D89" i="1"/>
  <c r="D84" i="1"/>
  <c r="C89" i="1"/>
  <c r="C84" i="1"/>
  <c r="C69" i="1"/>
  <c r="C68" i="1" s="1"/>
  <c r="C65" i="1"/>
  <c r="C60" i="1"/>
  <c r="C50" i="1"/>
  <c r="C48" i="1"/>
  <c r="C47" i="1" s="1"/>
  <c r="C45" i="1"/>
  <c r="C40" i="1"/>
  <c r="C39" i="1" s="1"/>
  <c r="C34" i="1"/>
  <c r="C33" i="1" s="1"/>
  <c r="C31" i="1"/>
  <c r="C29" i="1"/>
  <c r="C27" i="1"/>
  <c r="C24" i="1"/>
  <c r="C21" i="1"/>
  <c r="C18" i="1" s="1"/>
  <c r="C9" i="1"/>
  <c r="D55" i="11" l="1"/>
  <c r="D54" i="11" s="1"/>
  <c r="D53" i="11" s="1"/>
  <c r="G148" i="9"/>
  <c r="H112" i="9"/>
  <c r="E13" i="11"/>
  <c r="G109" i="9"/>
  <c r="E140" i="11"/>
  <c r="H123" i="9"/>
  <c r="D63" i="11"/>
  <c r="H148" i="9"/>
  <c r="D79" i="1"/>
  <c r="D68" i="11"/>
  <c r="D124" i="11"/>
  <c r="E94" i="11"/>
  <c r="E93" i="11" s="1"/>
  <c r="E92" i="11" s="1"/>
  <c r="E99" i="11"/>
  <c r="D38" i="11"/>
  <c r="D94" i="11"/>
  <c r="D93" i="11" s="1"/>
  <c r="D92" i="11" s="1"/>
  <c r="H80" i="9"/>
  <c r="E69" i="11"/>
  <c r="E68" i="11" s="1"/>
  <c r="H184" i="9"/>
  <c r="H177" i="9" s="1"/>
  <c r="D91" i="11"/>
  <c r="G177" i="9"/>
  <c r="D146" i="11"/>
  <c r="D139" i="11" s="1"/>
  <c r="G87" i="9"/>
  <c r="D74" i="11" s="1"/>
  <c r="D73" i="11" s="1"/>
  <c r="G136" i="9"/>
  <c r="C79" i="1"/>
  <c r="H99" i="9"/>
  <c r="H94" i="9"/>
  <c r="E81" i="11" s="1"/>
  <c r="G59" i="9"/>
  <c r="H111" i="9"/>
  <c r="H110" i="9" s="1"/>
  <c r="H109" i="9" s="1"/>
  <c r="E91" i="11" s="1"/>
  <c r="H88" i="9"/>
  <c r="H62" i="9"/>
  <c r="H61" i="9" s="1"/>
  <c r="H60" i="9" s="1"/>
  <c r="H59" i="9" s="1"/>
  <c r="E52" i="11" s="1"/>
  <c r="H45" i="9"/>
  <c r="H44" i="9" s="1"/>
  <c r="E37" i="11" s="1"/>
  <c r="H32" i="9"/>
  <c r="H27" i="9" s="1"/>
  <c r="C64" i="1"/>
  <c r="C63" i="1" s="1"/>
  <c r="C44" i="1"/>
  <c r="C26" i="1"/>
  <c r="C23" i="1" s="1"/>
  <c r="C8" i="1" s="1"/>
  <c r="H139" i="9"/>
  <c r="H138" i="9" s="1"/>
  <c r="H137" i="9" s="1"/>
  <c r="H136" i="9" s="1"/>
  <c r="E112" i="11" s="1"/>
  <c r="D115" i="11"/>
  <c r="D114" i="11" s="1"/>
  <c r="D113" i="11" s="1"/>
  <c r="D76" i="11"/>
  <c r="D75" i="11" s="1"/>
  <c r="E55" i="11"/>
  <c r="E54" i="11" s="1"/>
  <c r="E53" i="11" s="1"/>
  <c r="D18" i="11"/>
  <c r="E124" i="11"/>
  <c r="E38" i="11"/>
  <c r="E63" i="11"/>
  <c r="E76" i="11"/>
  <c r="E75" i="11" s="1"/>
  <c r="E115" i="11"/>
  <c r="E114" i="11" s="1"/>
  <c r="E113" i="11" s="1"/>
  <c r="E18" i="11"/>
  <c r="H18" i="9"/>
  <c r="H17" i="9" s="1"/>
  <c r="E17" i="11" s="1"/>
  <c r="C55" i="1"/>
  <c r="H12" i="9" l="1"/>
  <c r="E27" i="11"/>
  <c r="E12" i="11" s="1"/>
  <c r="E146" i="11"/>
  <c r="E139" i="11" s="1"/>
  <c r="G12" i="9"/>
  <c r="D52" i="11"/>
  <c r="D12" i="11" s="1"/>
  <c r="E90" i="11"/>
  <c r="G86" i="9"/>
  <c r="G108" i="9"/>
  <c r="D112" i="11"/>
  <c r="D90" i="11" s="1"/>
  <c r="H87" i="9"/>
  <c r="H108" i="9"/>
  <c r="G11" i="9" l="1"/>
  <c r="D11" i="11"/>
  <c r="D10" i="11"/>
  <c r="G10" i="9"/>
  <c r="C18" i="10" s="1"/>
  <c r="C17" i="10" s="1"/>
  <c r="C16" i="10" s="1"/>
  <c r="C15" i="10" s="1"/>
  <c r="H86" i="9"/>
  <c r="H11" i="9" s="1"/>
  <c r="E74" i="11"/>
  <c r="E73" i="11" s="1"/>
  <c r="E11" i="11" s="1"/>
  <c r="C43" i="1"/>
  <c r="H10" i="9" l="1"/>
  <c r="D18" i="10" s="1"/>
  <c r="D17" i="10" s="1"/>
  <c r="D16" i="10" s="1"/>
  <c r="D15" i="10" s="1"/>
  <c r="C42" i="1"/>
  <c r="E10" i="11"/>
  <c r="D51" i="1"/>
  <c r="D50" i="1" s="1"/>
  <c r="C130" i="1" l="1"/>
  <c r="C14" i="10" s="1"/>
  <c r="C13" i="10" s="1"/>
  <c r="C12" i="10" s="1"/>
  <c r="C11" i="10" s="1"/>
  <c r="C10" i="10" s="1"/>
  <c r="C9" i="10" s="1"/>
  <c r="D69" i="1"/>
  <c r="D68" i="1" s="1"/>
  <c r="D65" i="1"/>
  <c r="D64" i="1" l="1"/>
  <c r="D63" i="1" s="1"/>
  <c r="D34" i="1"/>
  <c r="D60" i="1"/>
  <c r="D48" i="1"/>
  <c r="D47" i="1" s="1"/>
  <c r="D45" i="1"/>
  <c r="D33" i="1" l="1"/>
  <c r="D44" i="1"/>
  <c r="D40" i="1" l="1"/>
  <c r="D39" i="1" s="1"/>
  <c r="D55" i="1" l="1"/>
  <c r="D9" i="1"/>
  <c r="D27" i="1"/>
  <c r="D29" i="1"/>
  <c r="D24" i="1"/>
  <c r="D31" i="1"/>
  <c r="D21" i="1"/>
  <c r="D18" i="1" s="1"/>
  <c r="D126" i="1"/>
  <c r="D43" i="1" l="1"/>
  <c r="D42" i="1" s="1"/>
  <c r="D57" i="1"/>
  <c r="D26" i="1"/>
  <c r="D23" i="1" s="1"/>
  <c r="D8" i="1" s="1"/>
  <c r="D130" i="1" l="1"/>
  <c r="D14" i="10" s="1"/>
  <c r="D13" i="10" s="1"/>
  <c r="D12" i="10" s="1"/>
  <c r="D11" i="10" s="1"/>
  <c r="D10" i="10" s="1"/>
  <c r="D9" i="10" s="1"/>
</calcChain>
</file>

<file path=xl/sharedStrings.xml><?xml version="1.0" encoding="utf-8"?>
<sst xmlns="http://schemas.openxmlformats.org/spreadsheetml/2006/main" count="1501" uniqueCount="425">
  <si>
    <t>Итого доходов</t>
  </si>
  <si>
    <t>Код дохода по бюджетной классификации</t>
  </si>
  <si>
    <t>Наименование показателя</t>
  </si>
  <si>
    <t>НАЛОГОВЫЕ И НЕНАЛОГОВЫЕ ДОХОДЫ</t>
  </si>
  <si>
    <t>НАЛОГИ НА ПРИБЫЛЬ, ДОХОДЫ</t>
  </si>
  <si>
    <t>Налог на доходы физических лиц</t>
  </si>
  <si>
    <t>Единый сельскохозяйственный налог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</si>
  <si>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</si>
  <si>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</si>
  <si>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</si>
  <si>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</si>
  <si>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</si>
  <si>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</si>
  <si>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</si>
  <si>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</si>
  <si>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</si>
  <si>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</si>
  <si>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</si>
  <si>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Код бюджетной классификации Российской Федерации</t>
  </si>
  <si>
    <t>Наименование администратора доходов местного бюджета</t>
  </si>
  <si>
    <t>администратора доходов</t>
  </si>
  <si>
    <t>доходов местного бюджета</t>
  </si>
  <si>
    <r>
      <t xml:space="preserve">                                                                                                                 </t>
    </r>
    <r>
      <rPr>
        <b/>
        <sz val="11"/>
        <rFont val="Times New Roman"/>
        <family val="1"/>
        <charset val="204"/>
      </rPr>
      <t>Таблица 2</t>
    </r>
  </si>
  <si>
    <t xml:space="preserve">Перечень главных администраторов
доходов местного бюджета - органов государственной власти Российской Федерации, Архангельской области и Ненецкого автономного округа, и органов местного самоуправления муниципального района «Заполярный район».
</t>
  </si>
  <si>
    <t>182</t>
  </si>
  <si>
    <t>1 01 02010 01 0000 110</t>
  </si>
  <si>
    <t>1 05 03010 01 0000 110</t>
  </si>
  <si>
    <t>1 06 01030 10 0000 110</t>
  </si>
  <si>
    <t>Наименование</t>
  </si>
  <si>
    <t>Код главы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</si>
  <si>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</si>
  <si>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</si>
  <si>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</si>
  <si>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</si>
  <si>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</si>
  <si>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</si>
  <si>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</si>
  <si>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</si>
  <si>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</si>
  <si>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</si>
  <si>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</si>
  <si>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</si>
  <si>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03</t>
  </si>
  <si>
    <t>Закупка товаров, работ и услуг для государственных (муниципальных) нужд</t>
  </si>
  <si>
    <t>200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</si>
  <si>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</si>
  <si>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</si>
  <si>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</si>
  <si>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</si>
  <si>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</t>
  </si>
  <si>
    <t>500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</si>
  <si>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</si>
  <si>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</si>
  <si>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</si>
  <si>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10</t>
  </si>
  <si>
    <t>НАЦИОНАЛЬНАЯ ЭКОНОМИКА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</si>
  <si>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</si>
  <si>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</si>
  <si>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</si>
  <si>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</si>
  <si>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</si>
  <si>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</si>
  <si>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</si>
  <si>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</si>
  <si>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</si>
  <si>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</si>
  <si>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Управление Федеральной налоговой службы по Архангельской области и Ненецкому автономному округу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</si>
  <si>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</si>
  <si>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</si>
  <si>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</si>
  <si>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Выполнение переданных государственных полномочий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</si>
  <si>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</si>
  <si>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</si>
  <si>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</si>
  <si>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 xml:space="preserve">Приложение № 2
(Приложение № 2 к решению Совета депутатов
МО «Приморско – Куйский сельсовет» НАО
 №80 от 27.12.2014 года)
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</si>
  <si>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</si>
  <si>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</si>
  <si>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</si>
  <si>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</si>
  <si>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</si>
  <si>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</si>
  <si>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</si>
  <si>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</si>
  <si>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</si>
  <si>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</si>
  <si>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</si>
  <si>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(тыс. руб.)</t>
  </si>
  <si>
    <t>Код бюджетной классификации источников внутреннего  финансирования дефицитов бюджетов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</si>
  <si>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</si>
  <si>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</si>
  <si>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</si>
  <si>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</si>
  <si>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</si>
  <si>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</si>
  <si>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</si>
  <si>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Источники внутренего финансирования дефицитов бюджетов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</si>
  <si>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</si>
  <si>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</si>
  <si>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Изменение остатков средств на счетах по учету средств бюджетов</t>
  </si>
  <si>
    <t>Муниципальная программа "Социальное развитие поселений на территории муниципального образования "Муниципальный район "Заполярный район" на 2014-2015 годы"</t>
  </si>
  <si>
    <t>НАЛОГИ НА СОВОКУПНЫЙ ДОХОД</t>
  </si>
  <si>
    <t>ЕДИНЫЙ СЕЛЬСКОХОЗЯЙСТВЕННЫЙ НАЛОГ</t>
  </si>
  <si>
    <t>182 1 05 03010 01 0000 110</t>
  </si>
  <si>
    <t>330 1 08 04020 01 0000 110</t>
  </si>
  <si>
    <t>35.7.7962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</si>
  <si>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</si>
  <si>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</si>
  <si>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</si>
  <si>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</si>
  <si>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</si>
  <si>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</si>
  <si>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</si>
  <si>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</si>
  <si>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</si>
  <si>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Функционирование законодательных (представительных) органов государственной влатси и представительных органов муниципальных образований</t>
  </si>
  <si>
    <t>Аппарат Совета депутатов МО "Андегский сельсовет" НАО</t>
  </si>
  <si>
    <t>92.2.00.00000</t>
  </si>
  <si>
    <t>Представительный орган муниципального образования</t>
  </si>
  <si>
    <t>92.0.00.00000</t>
  </si>
  <si>
    <t>92.2.00.91010</t>
  </si>
  <si>
    <t>93.0.00.00000</t>
  </si>
  <si>
    <t>93.0.00.91010</t>
  </si>
  <si>
    <t>Иные бюджетные ассигнования</t>
  </si>
  <si>
    <t>800</t>
  </si>
  <si>
    <t>91.0.00.00000</t>
  </si>
  <si>
    <t>91.0.00.91010</t>
  </si>
  <si>
    <t>98.0.00.00000</t>
  </si>
  <si>
    <t>98.0.00.99000</t>
  </si>
  <si>
    <t>98.0.00.99110</t>
  </si>
  <si>
    <t>95.0.00.00000</t>
  </si>
  <si>
    <t>95.0.0079210</t>
  </si>
  <si>
    <t>95.0.00.79210</t>
  </si>
  <si>
    <t>Межбюджетные трансферты бюджетам муниципальных районов из бюджетов поселений на осуществление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</si>
  <si>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</si>
  <si>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Уплата членских взносов в ассоциацию "Совет муниципальных образований Ненецкого автономного округа"</t>
  </si>
  <si>
    <t>95.0.00.51180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</si>
  <si>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</si>
  <si>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>33.0.00.00000</t>
  </si>
  <si>
    <t>Обеспечение пожарной безопасности</t>
  </si>
  <si>
    <t>98.0.00.92010</t>
  </si>
  <si>
    <t>Прочие мероприятия по благоустройству</t>
  </si>
  <si>
    <t>98.0.00.96320</t>
  </si>
  <si>
    <t>Обустройство мест массового отдыха</t>
  </si>
  <si>
    <t>98.0.00.96360</t>
  </si>
  <si>
    <t xml:space="preserve">Дотации бюджетам сельских поселений на выравнивание бюджетной обеспеченности </t>
  </si>
  <si>
    <t>Закупка товаров, работ и услуг для обеспечения государственных (муниципальных) нужд</t>
  </si>
  <si>
    <t>Текущий ремонт муниципального жилищного фонда</t>
  </si>
  <si>
    <t>98.0.00.96110</t>
  </si>
  <si>
    <t>Капитальный ремонт муниципального жилищного фонда</t>
  </si>
  <si>
    <t>98.0.00.96120</t>
  </si>
  <si>
    <t>32.0.00.00000</t>
  </si>
  <si>
    <t>Сбор и вывоз мусора</t>
  </si>
  <si>
    <t>98.0.00.96350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</si>
  <si>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</si>
  <si>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</si>
  <si>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Прочие дотации</t>
  </si>
  <si>
    <t>Прочие дотации бюджетам сельских поселений</t>
  </si>
  <si>
    <t>Иные межбюджетные трансферты на поддержку мер по обеспечению сбалансированности бюджетов сельских поселений</t>
  </si>
  <si>
    <t>Субвенции бюджетам бюджетной системы Росийской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</si>
  <si>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</si>
  <si>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330 2 02 30024 10 0000 151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</si>
  <si>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</si>
  <si>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</si>
  <si>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</si>
  <si>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</si>
  <si>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</si>
  <si>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организация обучения неработающего населения в области гражданской обороны и защиты от чрезвычайных ситуаций</t>
  </si>
  <si>
    <t>330 2 02 49999 10 0000 151</t>
  </si>
  <si>
    <t>Муниципальная программа "Развитие административной системы местного самоуправления муниципального района "Заполярный район" на 2017-2019 годы"</t>
  </si>
  <si>
    <t>Благоустройство территории поселений</t>
  </si>
  <si>
    <t>Подпрограмма 6 "Развитие коммунальной инфраструктуры поселений муниципального района "Заполярный район"</t>
  </si>
  <si>
    <t>Иные межбюджетные трансферты в рамках подпрограммы 6 "Развитие коммунальной инфраструктуры поселений муниципального района "Заполярный район", в том числе:</t>
  </si>
  <si>
    <t>Доходы от использования имущества, находящегося в государственной и муниципальной собственности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</si>
  <si>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</si>
  <si>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330 1 11 09045 10 0000 120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</si>
  <si>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</si>
  <si>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</si>
  <si>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</si>
  <si>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подпрограммы 2 "Развитие транспортной инфраструктуры поселений муниципального района Заполярный район", в том числе:</t>
  </si>
  <si>
    <t>иные межбюджетные трансферты муниципальным образованиям на содержание снегоходных маршрутов</t>
  </si>
  <si>
    <t>Ремонт пешеходного перехода через протоку в д. Андег</t>
  </si>
  <si>
    <t>Организация ритуальных услуг</t>
  </si>
  <si>
    <t>Уменьшение прочих остатков денежных средств  бюджетов сельских поселений</t>
  </si>
  <si>
    <t>Депутаты представительного органа</t>
  </si>
  <si>
    <t>92.1.00.00000</t>
  </si>
  <si>
    <t>92.1.00.91010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</si>
  <si>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</si>
  <si>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31.0.00.00000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</si>
  <si>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</si>
  <si>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31.6.00.00000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</si>
  <si>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</si>
  <si>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31.6.00.89400</t>
  </si>
  <si>
    <t>Иные межбюджетные трансферты для выполнения переданных полномочий контрольно-счетного торгана поселения по осуществлению внешнего муниципального финансового контроля</t>
  </si>
  <si>
    <t>Обеспечение проведения выборов и референдумов</t>
  </si>
  <si>
    <t>07</t>
  </si>
  <si>
    <t>Резервные фонды</t>
  </si>
  <si>
    <t>11</t>
  </si>
  <si>
    <t>Резервный фонд</t>
  </si>
  <si>
    <t>90.0.00.00000</t>
  </si>
  <si>
    <t>Резервный фонд местной администрации</t>
  </si>
  <si>
    <t>90.0.00.90010</t>
  </si>
  <si>
    <t>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</si>
  <si>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33.0.00.89300</t>
  </si>
  <si>
    <t>Организация обучения неработающего населения в области гражданской обороны и защиты от чрезвычайных ситуаций</t>
  </si>
  <si>
    <t>Предоставление иных межбюджетных трансфертов муниципальным образованиям ЗР на предупреждение и ликвидацию последствий ЧС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</si>
  <si>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 униципального района "Заполярный район" на 2014-2020 годы", в том числе:</t>
  </si>
  <si>
    <t>Муниципальная программа "Комплексное развитие поселений муниципального района "Заполярный район" на 2017-2019 годы"</t>
  </si>
  <si>
    <t>32.6.00.00000</t>
  </si>
  <si>
    <t>32.6.00.89260</t>
  </si>
  <si>
    <t>Подпрограмма 5 "Развитие социальной инфраструктуры и создание комфортных условий проживания в поселениях муниципального района "Заполярный район"</t>
  </si>
  <si>
    <t>32.5.00.00000</t>
  </si>
  <si>
    <t>Иные межбюджетные трансферты в рамках подпрограммы 5 "Развитие социальной инфраструктуры и создание комфортных условий проживания в поселениях муниципального района "Заполярный район", в том числе:</t>
  </si>
  <si>
    <t>32.5.00.89250</t>
  </si>
  <si>
    <t>Благоустройство территории поселения</t>
  </si>
  <si>
    <t>32.5.0089250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</si>
  <si>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округа", в том числе:</t>
  </si>
  <si>
    <t>Администрация муниципального образования "Андегский сельсовет" Ненецкого автономного округа</t>
  </si>
  <si>
    <t>Подпрограмма 2 "Развитие транспортной инфраструктуры поселений муниципального района Заполярный район"</t>
  </si>
  <si>
    <t>32.2.00.00000</t>
  </si>
  <si>
    <t>32.2.00.89220</t>
  </si>
  <si>
    <t>Иные межбюджетные трансферты муниципальным образованиям на обозначение снегоходных маршрутов</t>
  </si>
  <si>
    <t>Иные межбюджетные трансферты муниципальным образованиям на содержание снегоходных маршрутов</t>
  </si>
  <si>
    <t>Другие вопросы в области жилищно-коммунального хозяйства</t>
  </si>
  <si>
    <t>Социальное обеспечение населения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</si>
  <si>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</si>
  <si>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</si>
  <si>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муниципального образования, предназначенных под складирование отходов</t>
  </si>
  <si>
    <t>Расходы связанные с организацией проведения выборов депутатов законодательных (представительных) органов местного самоуправления и глав местных администраций</t>
  </si>
  <si>
    <t>Иные межбюджетные трансферты на организацию ритуальных услуг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</si>
  <si>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мунципального района "Заполярный район", в том числе:</t>
  </si>
  <si>
    <t>Ремонт общежития по ул. Школьная д.1 в д. Андег</t>
  </si>
  <si>
    <t>98.0.00.89610</t>
  </si>
  <si>
    <t>Другие нерпограммные расходы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</si>
  <si>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</si>
  <si>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</si>
  <si>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Разработка проектной документации, проверка достоверности определения сметной стоимости капитального ремонта объектов капитального строителства муниципальной собственности</t>
  </si>
  <si>
    <t>32.1.00.00000</t>
  </si>
  <si>
    <t>Доплаты к пенсии лицам, замещавшим выборные должности Ненецкого автономного округа, в соответствии с законом Неннецкого автономного округа от 01.07.2008 № 35-ОЗ "О о гарантиях лицам, замещающим выборные должности местного самоуправления в Ненецком автономном округе"</t>
  </si>
  <si>
    <t>330 2 02 29999 10 0000 151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</si>
  <si>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</si>
  <si>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</si>
  <si>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</si>
  <si>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Реализация проекта "Доброе дело для ветерана"</t>
  </si>
  <si>
    <t>330</t>
  </si>
  <si>
    <t>98.0.00.75610</t>
  </si>
  <si>
    <t>32.1.00.89210</t>
  </si>
  <si>
    <t xml:space="preserve">Увеличение прочих остатков денежных средств  бюджетов сельских поселений </t>
  </si>
  <si>
    <t>ШТРАФЫ, САНКЦИИ, ВОЗМЕЩЕНИЕ УЩЕРБА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</si>
  <si>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</si>
  <si>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</si>
  <si>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330 1 16 33050 10 0000 140</t>
  </si>
  <si>
    <t>Иные межбюджетные трансферты на выполнение мероприятий, предусмотренных МП "Защита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"Заполярный район" на 2014-2020 годы", в том числе:</t>
  </si>
  <si>
    <t>Иные межбюджетные трансферты в рамках муниципальной программы  "Комплексное развитие муниципального района "Заполярный район" на 2017-2022 годы"</t>
  </si>
  <si>
    <t>Иные межбюджетные трансферты в рамках подпрограммы 2 "Развитие транспортной инфраструктуры муниципального района Заполярный район", в том числе:</t>
  </si>
  <si>
    <t>иные межбюджетные трансферты муниципальным образованиям на обозначение и содержание снегоходных маршрутов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</si>
  <si>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</si>
  <si>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</si>
  <si>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</si>
  <si>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Расходы, связанные с организацией и проведением выборов депутатов законодательных (представительных) органов местного самоуправления и глав местных администраций</t>
  </si>
  <si>
    <t>Доплаты к пенсиям лицам, замещавшим выборные должности, и выплаты пенсий за выслугу лет лицам, замещавшим должности муниципальной службы</t>
  </si>
  <si>
    <t>Муниципальная программа "Комплексное развитие муниципального района "Заполярный район" на 2017-2022 годы""</t>
  </si>
  <si>
    <t>Ремонт жилого дома № 4 по ул. Набережная в д. Андег МО "Андегский сельсовет" НАО</t>
  </si>
  <si>
    <t>Ремонт жилого дома № 5 по ул. Набережная в д. Андег МО "Андегский сельсовет" НАО</t>
  </si>
  <si>
    <t>Разработка проектной документации, проверка достоверности определения сметной стоимости капитального ремонта объектов капитального строительства муниципальной собственности</t>
  </si>
  <si>
    <t>Иные межбюджетные трансферты в рамках подпрограммы 5 "Развитие социальной тнфраструктуры и создание комфортных условий проживания на территории муниципального района "Заполярный район", в том числе:</t>
  </si>
  <si>
    <t>Подпрограмма 6 "Развитие коммунальной инфраструктуры муниципального района "Заполярный район"</t>
  </si>
  <si>
    <t>Иные межбюджетные трансферты в рамках подпрограммы 6 "Развитие коммунальной инфраструктуры муниципального района "Заполярный район", в том числе:</t>
  </si>
  <si>
    <t>Муниципальная программа "Защита населения и территории от ЧС, обеспечение пожарной безопасности на водных объектах, антитеррористическая защищенность и профилактика правонарушений на территории муниципального района "Заполярный район" на 2014-2020 годы"</t>
  </si>
  <si>
    <t>Приобретение и доставка 8 комплектов пожарных щитов в д. Андег</t>
  </si>
  <si>
    <t>Иные межбюджетные трансферты, в том числе:</t>
  </si>
  <si>
    <t>000 2 18 00000 00 0000 000</t>
  </si>
  <si>
    <t>93.0.00.70240</t>
  </si>
  <si>
    <t>Расходы на осуществление доплаты до величины минимального размера оплаты труда, установленного федеральным законодательством</t>
  </si>
  <si>
    <t>Подпрограмма 6 "Возмещение части затрат органов местного самоуправления поселений Ненецкого автономного округа"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</si>
  <si>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</si>
  <si>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Подпрограмма 6 "Возмещение части затрат  органов местного самоуправления поселений Ненецкого автономного округа"</t>
  </si>
  <si>
    <t>Иные межбюджетные трансферты муниципальным образованиям на обозначение и содержание снегоходных маршрутов</t>
  </si>
  <si>
    <t>Оценка недвижимости, признание прав и регулирование отношений по  муниципальной собственности</t>
  </si>
  <si>
    <t>98.0.0091090</t>
  </si>
  <si>
    <t>98.0.00.91090</t>
  </si>
  <si>
    <t>Муниципальная программа "Защита населения и территорий от ЧС, обеспечение пожарной безопасности и безопасности на водных объектах , антитеррористическая защищенность и профилактика правонарушений на территории муниципального района "Заполярный район" на 2014-2020 годы"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</si>
  <si>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 , антитеррористическая защищенность и профилактика правонарушений на территории муниципального района "Заполярный район" на 2014-2020 годы", в том числе:</t>
  </si>
  <si>
    <t>Приобретение и доставка 8 комплектов пожарных щитов в д.Андег</t>
  </si>
  <si>
    <t>Муниципальная программа "Комплексное развитие муниципального района "Заполярный район" на 2017-2022 годы"</t>
  </si>
  <si>
    <t>Подпрограмма 5 "Развитие социальной инфраструктуры и создание комфортных условий проживания на территории муниципального района "Заполярный район"</t>
  </si>
  <si>
    <t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район", в 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</si>
  <si>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</si>
  <si>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Субсидии бюджетам муниципальных образований Ненецкого автономного округа на реализацию проекта по поддержке местных инициатив, в том числе:</t>
  </si>
  <si>
    <t>98.0.00.79690</t>
  </si>
  <si>
    <t>Реализация проекта "Деревенские стежки-дорожки"</t>
  </si>
  <si>
    <t>Софинансирование за счет средств бюджетов поселений расходных обязательств на реализацию проекта по поддержке местных инициатив</t>
  </si>
  <si>
    <t>98.0.00.S9690</t>
  </si>
  <si>
    <t>Реализация проекта "Благоустройство детской игровой площадки "Непоседы"</t>
  </si>
  <si>
    <t>Муниципальная программа "Старшее поколение муниципального образования "Андегский сельсовет" НАО на 2018-2020 годы"</t>
  </si>
  <si>
    <t>41.0.00.00000</t>
  </si>
  <si>
    <t xml:space="preserve">Мероприятия в рамках муниципальной программы "Старшее поколение муниципального образования "Андегский сельсовет" НАО на 2018-2020 годы" </t>
  </si>
  <si>
    <t>41.0.00.95010</t>
  </si>
  <si>
    <t>Другие вопросы в области социальной политики</t>
  </si>
  <si>
    <r>
      <t xml:space="preserve"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                                          </t>
    </r>
    <r>
      <rPr>
        <sz val="10"/>
        <color indexed="10"/>
        <rFont val="Times New Roman"/>
        <family val="1"/>
        <charset val="204"/>
      </rPr>
      <t xml:space="preserve">   </t>
    </r>
  </si>
  <si>
    <t>98.0.00.79530</t>
  </si>
  <si>
    <t>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вооружённых конфликтов</t>
  </si>
  <si>
    <t>98.0.00.S9530</t>
  </si>
  <si>
    <t>Доходы местного бюджета за 2019 год по кодам классификации доходов бюджета</t>
  </si>
  <si>
    <t xml:space="preserve">Уточненные утверждённые бюджетные 
назначения на 2019 год </t>
  </si>
  <si>
    <t>Исполнено за 2019 год</t>
  </si>
  <si>
    <t>Утверждённые уточненные бюджетные 
назначения на  2019 год</t>
  </si>
  <si>
    <t>Исполено за 2019 год</t>
  </si>
  <si>
    <t>Расходы местного бюджета по разделам и подразделам классификации расходов бюджетов за 2019 год</t>
  </si>
  <si>
    <t>Источники финансирования дефицита бюджета по кодам классификации источников финансирования дефицитов бюджетов за 2019 год</t>
  </si>
  <si>
    <t>Уточненный план на 2019 год</t>
  </si>
  <si>
    <t>2</t>
  </si>
  <si>
    <t>3</t>
  </si>
  <si>
    <t>ПРОЧИЕ БЕЗВОЗМЕЗДНЫЕ ПОСТУПЛЕНИЯ</t>
  </si>
  <si>
    <t>Прочие безвозмездные поступления в бюджеты сельских поселений</t>
  </si>
  <si>
    <t>330 2 07 05030 10 0000 150</t>
  </si>
  <si>
    <t>330 2 02 49999 10 0000 150</t>
  </si>
  <si>
    <t>330 2 02 40014 10 0000 150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</si>
  <si>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</si>
  <si>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</si>
  <si>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182 1 05 01011 01 1000 110</t>
  </si>
  <si>
    <t>ДОХОДЫ ОТ ОКАЗАНИЯ ПЛАТНЫХ УСЛУГ И КОМПЕНСАЦИИ ЗАТРАТ ГОСУДАРСТВА</t>
  </si>
  <si>
    <t>Прочие доходы от компенсации затрат бюджетов сельских поселений</t>
  </si>
  <si>
    <t>Доходы от компенсации затрат государства</t>
  </si>
  <si>
    <t>330 1 13 02995 10 0000 130</t>
  </si>
  <si>
    <t>330 2 02 40014 00 0000 151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</si>
  <si>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</si>
  <si>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98.0.00.91060</t>
  </si>
  <si>
    <t xml:space="preserve">Подпрограмма 2 "Развитие транспортной инфраструктуры муниципального района "Заполярный район" </t>
  </si>
  <si>
    <t>Иные межбюджетные трансферты в рамках подпрограммы 2  "Развитие транспортной инфраструктуры муниципального района "Заполярный район"</t>
  </si>
  <si>
    <t>Исполнение судебных актов РФ и мировых соглашений по возмещению причиненного вреда</t>
  </si>
  <si>
    <t>98.0.00.91030</t>
  </si>
  <si>
    <t>98.0.00.91300</t>
  </si>
  <si>
    <t>Другие вопросы в области национальной экономики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</si>
  <si>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2019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</si>
  <si>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2019 год"</t>
  </si>
  <si>
    <t>12</t>
  </si>
  <si>
    <t>40.0.00.00000</t>
  </si>
  <si>
    <t>40.0.00.93010</t>
  </si>
  <si>
    <t>000 1 00 00000 00 0000 000</t>
  </si>
  <si>
    <t>000 1 01 00000 00 0000 000</t>
  </si>
  <si>
    <t>000 1 01 02000 01 0000 110</t>
  </si>
  <si>
    <t>000 1 05 00000 00 0000 000</t>
  </si>
  <si>
    <t>000 1 06 00000 00 0000 000</t>
  </si>
  <si>
    <t>000 1 06 01000 00 0000 110</t>
  </si>
  <si>
    <t>000 1 06 06000 00 0000 110</t>
  </si>
  <si>
    <t xml:space="preserve">000 1 06 06030 00 0000 110
</t>
  </si>
  <si>
    <t>000 1 06 06040 00 0000 110</t>
  </si>
  <si>
    <t>000 1 08 04000 01 0000 110</t>
  </si>
  <si>
    <t>000 1 11 00000 00 0000 000</t>
  </si>
  <si>
    <t>000 1 11 09000 00 0000 120</t>
  </si>
  <si>
    <t>000 1 13 00000 00 0000 000</t>
  </si>
  <si>
    <t>000 1 13 02000 00 0000 130</t>
  </si>
  <si>
    <t>000 1 16 00000 00 0000 000</t>
  </si>
  <si>
    <t>000 1 16 33000 00 0000 140</t>
  </si>
  <si>
    <t>000 2 00 00000 00 0000 000</t>
  </si>
  <si>
    <t>000 2 02 00000 00 0000 000</t>
  </si>
  <si>
    <t>330 2 02 49999 00 0000 150</t>
  </si>
  <si>
    <t>000 1 05 03000 01 0000 110</t>
  </si>
  <si>
    <t>000 2 02 10000 00 0000 150</t>
  </si>
  <si>
    <t>000 2 02 15001 00 0000 150</t>
  </si>
  <si>
    <t>330 2 02 15001 10 0000 150</t>
  </si>
  <si>
    <t>000 2 02 19999 00 0000 150</t>
  </si>
  <si>
    <t>000 2 02 19999 10 0000 150</t>
  </si>
  <si>
    <t>330 2 02 19999 10 0000 150</t>
  </si>
  <si>
    <t>000 2 02 20000 00 0000 150</t>
  </si>
  <si>
    <t>000 2 02 29999 00 0000 150</t>
  </si>
  <si>
    <t>000 2 02 29999 10 0000 150</t>
  </si>
  <si>
    <t>330 2 02 29999 10 0000 150</t>
  </si>
  <si>
    <t>000 2 02 30000 00 0000 150</t>
  </si>
  <si>
    <t>000 2 02 30024 00 0000 150</t>
  </si>
  <si>
    <t>000 2 02 30024 10 0000 150</t>
  </si>
  <si>
    <t>330 2 02 30024 10 0000 150</t>
  </si>
  <si>
    <t>000 2 02 35118 00 0000 150</t>
  </si>
  <si>
    <t>330 2 02 35118 10 0000 150</t>
  </si>
  <si>
    <t>000 2 02 40000 00 0000 150</t>
  </si>
  <si>
    <t>000 2 07 00000 00 0000 000</t>
  </si>
  <si>
    <t>330 2 18 60010 10 0000 150</t>
  </si>
  <si>
    <t>Расходы местного бюджета по ведомственной структуре расходов местного бюджета за 2019 год</t>
  </si>
  <si>
    <t>182 1 01 02010 01 1000 110</t>
  </si>
  <si>
    <t>182 1 01 02010 01 2100 110</t>
  </si>
  <si>
    <t>182 1 01 02010 01 3000 110</t>
  </si>
  <si>
    <t>182 1 01 02030 01 0000 110</t>
  </si>
  <si>
    <t>182 1 01 02030 01 1000 110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</si>
  <si>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</si>
  <si>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</si>
  <si>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</si>
  <si>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</si>
  <si>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</si>
  <si>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</si>
  <si>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</si>
  <si>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</si>
  <si>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</si>
  <si>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</si>
  <si>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</si>
  <si>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</si>
  <si>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330 2 18 00000 00 0000 150</t>
  </si>
  <si>
    <t>330 2 18 00000 10 0000 150</t>
  </si>
  <si>
    <t>Иные межбюджетные трансферты на выполнение мероприятий, предусмотренных МП "Безопасность на территории муниципального района "Заполярный район" на 2019-2023 годы", в том числе:</t>
  </si>
  <si>
    <t>Иные межбюджетные трансферты в рамках МП "Комплексное развитие муниципального района "Заполярный район" на 2017-2022 годы"</t>
  </si>
  <si>
    <t>Предоставление иных межбюджетных трансфертов муниципальным образованиям на обозначение и содержание снегоходных маршрутов</t>
  </si>
  <si>
    <t>000 2 02 40014 00 0000 150</t>
  </si>
  <si>
    <t>Расходы на выплату пенсий за выслугу лет лицам, замещавшим выборные должности и должности мунципальной службы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</si>
  <si>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МР "ЗР",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</si>
  <si>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</si>
  <si>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</si>
  <si>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Ремонт многоквартирного жилого дома № 4 по ул. Озерная в д. Андег МО "Андегский сельсовет" Ненецкого автономного округа</t>
  </si>
  <si>
    <t>Благоустройство территорий поселений</t>
  </si>
  <si>
    <t>Муниципальная программа "Безопасность на территории муниципального района "Заполярный район" на 2019-2023 годы"</t>
  </si>
  <si>
    <t>Иные межбюджетные трансферты на выполнение мероприятий , предусмотренных МП "Безопасность на территории муниципального района "Заполярный район" на 2019-2023 годы", в том числе:</t>
  </si>
  <si>
    <t>предупреждение и ликвидация ЧС в границах поселений муниципальных образований</t>
  </si>
  <si>
    <t>000 2 02 49999 10 0000 150</t>
  </si>
  <si>
    <t>Специальные расходы</t>
  </si>
  <si>
    <t>Приобретение праздничной атрибутики для оформления поселений НАО за счет средств ООО "ЛУКОЙЛ-Коми"</t>
  </si>
  <si>
    <t>Иные межбюджетные трансферты в рамках МП "Безопасность на территории муниципального района "Заполярный район" на 2019-2023 годы", в том числе:</t>
  </si>
  <si>
    <t>Капитальный ремонт крыши жилого дома № 17 по ул. Набережная д. Андег МО "Андегский сельсовет" НАО</t>
  </si>
  <si>
    <t>31.1.00.89210</t>
  </si>
  <si>
    <t>Ремонт многоквартирного жилого дома № 4 по ул. Озерная в д. Андег МО "Андегский сельсовет" НАО</t>
  </si>
  <si>
    <t>182 1 01 02010 01 0000 110</t>
  </si>
  <si>
    <t>Расходы выплату пенсий за выслугу лет лицам, замещавшим выборные должности и должности  муниципальной службы</t>
  </si>
  <si>
    <t>Субвенции местным бюджетам на осуществление отдельных государственных полномочий Ненецкого автонмоного округа в сфере административных правонарушений</t>
  </si>
  <si>
    <t>000 1 05 01000 01 0000 110</t>
  </si>
  <si>
    <t xml:space="preserve">Приложение № 1
( к решению Совета депутатов
МО «Андегский сельсовет» НАО № 1  от 13.07.2020 г.)
</t>
  </si>
  <si>
    <t xml:space="preserve">Приложение №2
( к решению Совета депутатов
МО «Андегский сельсовет» НАО № 1 от 13.07.2020 г.)
</t>
  </si>
  <si>
    <t xml:space="preserve">Приложение №3
( к решению Совета депутатов
МО «Андегский сельсовет» НАО № 1 от 13.07.2020 г.)
</t>
  </si>
  <si>
    <t>Приложение № 4
( к  Решению  Совета депутатов
МО «Андегский сельсовет» НАО № 1 от 13.07.2020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</si>
</sst>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"/>
    <numFmt numFmtId="166" formatCode="#,##0.0_ ;[Red]\-#,##0.0\ "/>
    <numFmt numFmtId="167" formatCode="#,##0.0"/>
    <numFmt numFmtId="168" formatCode="#,##0_ ;[Red]\-#,##0\ "/>
    <numFmt numFmtId="169" formatCode="#,##0.000_ ;[Red]\-#,##0.000\ "/>
  </numFmts>
  <fonts count="4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i/>
      <sz val="10"/>
      <name val="Times New Roman CYR"/>
    </font>
    <font>
      <sz val="10"/>
      <color indexed="10"/>
      <name val="Times New Roman"/>
      <family val="1"/>
      <charset val="204"/>
    </font>
    <font>
      <sz val="8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30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ill="0" applyBorder="0" applyAlignment="0" applyProtection="0"/>
    <xf numFmtId="0" fontId="18" fillId="4" borderId="0" applyNumberFormat="0" applyBorder="0" applyAlignment="0" applyProtection="0"/>
    <xf numFmtId="0" fontId="30" fillId="0" borderId="0"/>
    <xf numFmtId="0" fontId="40" fillId="0" borderId="33">
      <alignment horizontal="left" wrapText="1" indent="2"/>
    </xf>
    <xf numFmtId="4" fontId="40" fillId="0" borderId="34">
      <alignment horizontal="right" wrapText="1"/>
    </xf>
    <xf numFmtId="49" fontId="40" fillId="0" borderId="34">
      <alignment horizontal="center"/>
    </xf>
    <xf numFmtId="4" fontId="40" fillId="0" borderId="34">
      <alignment horizontal="right" shrinkToFit="1"/>
    </xf>
    <xf numFmtId="0" fontId="40" fillId="0" borderId="33">
      <alignment horizontal="left" wrapText="1" indent="2"/>
    </xf>
  </cellStyleXfs>
  <cellXfs count="444">
    <xf numFmtId="0" fontId="0" fillId="0" borderId="0" xfId="0"/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wrapText="1"/>
    </xf>
    <xf numFmtId="0" fontId="19" fillId="0" borderId="0" xfId="0" applyFont="1" applyFill="1" applyAlignment="1">
      <alignment horizontal="center" wrapText="1"/>
    </xf>
    <xf numFmtId="0" fontId="23" fillId="0" borderId="0" xfId="0" applyFont="1"/>
    <xf numFmtId="0" fontId="19" fillId="0" borderId="0" xfId="0" applyFont="1"/>
    <xf numFmtId="0" fontId="19" fillId="0" borderId="0" xfId="0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right"/>
    </xf>
    <xf numFmtId="0" fontId="24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horizontal="center" wrapText="1"/>
    </xf>
    <xf numFmtId="49" fontId="19" fillId="0" borderId="10" xfId="0" applyNumberFormat="1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0" xfId="0" applyFont="1" applyFill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/>
    </xf>
    <xf numFmtId="0" fontId="26" fillId="0" borderId="10" xfId="0" applyFont="1" applyBorder="1" applyAlignment="1">
      <alignment horizontal="left"/>
    </xf>
    <xf numFmtId="0" fontId="26" fillId="0" borderId="10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0" fontId="0" fillId="0" borderId="0" xfId="0" applyFont="1"/>
    <xf numFmtId="0" fontId="26" fillId="0" borderId="10" xfId="0" applyFont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wrapText="1"/>
    </xf>
    <xf numFmtId="49" fontId="26" fillId="24" borderId="12" xfId="0" applyNumberFormat="1" applyFont="1" applyFill="1" applyBorder="1" applyAlignment="1">
      <alignment horizontal="center" vertical="center" wrapText="1"/>
    </xf>
    <xf numFmtId="49" fontId="26" fillId="24" borderId="12" xfId="0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19" fillId="25" borderId="10" xfId="0" applyNumberFormat="1" applyFont="1" applyFill="1" applyBorder="1" applyAlignment="1">
      <alignment horizontal="center" vertical="center"/>
    </xf>
    <xf numFmtId="49" fontId="26" fillId="25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Fill="1" applyBorder="1" applyAlignment="1">
      <alignment horizontal="center" vertical="center"/>
    </xf>
    <xf numFmtId="49" fontId="19" fillId="25" borderId="10" xfId="0" applyNumberFormat="1" applyFont="1" applyFill="1" applyBorder="1" applyAlignment="1">
      <alignment horizontal="center" vertical="center" wrapText="1"/>
    </xf>
    <xf numFmtId="49" fontId="26" fillId="24" borderId="10" xfId="0" applyNumberFormat="1" applyFont="1" applyFill="1" applyBorder="1" applyAlignment="1">
      <alignment horizontal="center" vertical="center" wrapText="1"/>
    </xf>
    <xf numFmtId="49" fontId="26" fillId="24" borderId="1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right" wrapText="1"/>
    </xf>
    <xf numFmtId="49" fontId="26" fillId="25" borderId="10" xfId="0" applyNumberFormat="1" applyFont="1" applyFill="1" applyBorder="1" applyAlignment="1">
      <alignment horizontal="center" vertical="center" wrapText="1"/>
    </xf>
    <xf numFmtId="0" fontId="29" fillId="0" borderId="0" xfId="36" applyFont="1" applyAlignment="1">
      <alignment horizontal="center"/>
    </xf>
    <xf numFmtId="0" fontId="30" fillId="0" borderId="0" xfId="36"/>
    <xf numFmtId="0" fontId="29" fillId="0" borderId="0" xfId="36" applyFont="1" applyAlignment="1">
      <alignment horizontal="right"/>
    </xf>
    <xf numFmtId="0" fontId="30" fillId="0" borderId="0" xfId="36" applyAlignment="1">
      <alignment horizontal="right"/>
    </xf>
    <xf numFmtId="49" fontId="19" fillId="27" borderId="10" xfId="0" applyNumberFormat="1" applyFont="1" applyFill="1" applyBorder="1" applyAlignment="1">
      <alignment horizontal="center" vertical="center" shrinkToFit="1"/>
    </xf>
    <xf numFmtId="0" fontId="0" fillId="28" borderId="0" xfId="0" applyFill="1"/>
    <xf numFmtId="0" fontId="26" fillId="0" borderId="12" xfId="0" applyFont="1" applyFill="1" applyBorder="1" applyAlignment="1">
      <alignment horizontal="center" vertical="center" wrapText="1"/>
    </xf>
    <xf numFmtId="0" fontId="24" fillId="0" borderId="15" xfId="36" applyFont="1" applyBorder="1" applyAlignment="1">
      <alignment horizontal="center" vertical="center"/>
    </xf>
    <xf numFmtId="0" fontId="24" fillId="0" borderId="16" xfId="36" applyFont="1" applyBorder="1" applyAlignment="1">
      <alignment horizontal="center" vertical="center" wrapText="1"/>
    </xf>
    <xf numFmtId="0" fontId="20" fillId="0" borderId="17" xfId="36" applyFont="1" applyBorder="1" applyAlignment="1">
      <alignment horizontal="center" vertical="center"/>
    </xf>
    <xf numFmtId="0" fontId="20" fillId="0" borderId="18" xfId="36" applyFont="1" applyBorder="1" applyAlignment="1">
      <alignment horizontal="center" vertical="center"/>
    </xf>
    <xf numFmtId="0" fontId="20" fillId="0" borderId="18" xfId="36" applyFont="1" applyBorder="1" applyAlignment="1">
      <alignment horizontal="center" vertical="center" wrapText="1"/>
    </xf>
    <xf numFmtId="0" fontId="20" fillId="0" borderId="17" xfId="36" applyFont="1" applyBorder="1" applyAlignment="1">
      <alignment horizontal="left" vertical="center" wrapText="1"/>
    </xf>
    <xf numFmtId="49" fontId="19" fillId="24" borderId="10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 shrinkToFit="1"/>
    </xf>
    <xf numFmtId="0" fontId="24" fillId="24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4" fillId="24" borderId="12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25" borderId="10" xfId="0" applyFont="1" applyFill="1" applyBorder="1" applyAlignment="1">
      <alignment horizontal="left" vertical="center" wrapText="1"/>
    </xf>
    <xf numFmtId="0" fontId="19" fillId="27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26" fillId="25" borderId="10" xfId="0" applyFont="1" applyFill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4" fillId="24" borderId="19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shrinkToFit="1"/>
    </xf>
    <xf numFmtId="0" fontId="26" fillId="24" borderId="1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26" fillId="24" borderId="13" xfId="0" applyFont="1" applyFill="1" applyBorder="1" applyAlignment="1">
      <alignment horizontal="left" vertical="center" wrapText="1"/>
    </xf>
    <xf numFmtId="0" fontId="19" fillId="25" borderId="10" xfId="0" applyFont="1" applyFill="1" applyBorder="1" applyAlignment="1">
      <alignment vertical="center" wrapText="1"/>
    </xf>
    <xf numFmtId="0" fontId="26" fillId="25" borderId="10" xfId="0" applyFont="1" applyFill="1" applyBorder="1" applyAlignment="1">
      <alignment vertical="center" wrapText="1"/>
    </xf>
    <xf numFmtId="0" fontId="19" fillId="0" borderId="23" xfId="0" applyFont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 wrapText="1"/>
    </xf>
    <xf numFmtId="49" fontId="32" fillId="0" borderId="10" xfId="0" applyNumberFormat="1" applyFont="1" applyFill="1" applyBorder="1" applyAlignment="1">
      <alignment horizontal="center" vertical="center"/>
    </xf>
    <xf numFmtId="0" fontId="32" fillId="25" borderId="10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vertical="center" wrapText="1"/>
    </xf>
    <xf numFmtId="49" fontId="32" fillId="25" borderId="10" xfId="0" applyNumberFormat="1" applyFont="1" applyFill="1" applyBorder="1" applyAlignment="1">
      <alignment horizontal="center" vertical="center" wrapText="1"/>
    </xf>
    <xf numFmtId="49" fontId="32" fillId="25" borderId="10" xfId="0" applyNumberFormat="1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/>
    </xf>
    <xf numFmtId="0" fontId="26" fillId="27" borderId="10" xfId="0" applyFont="1" applyFill="1" applyBorder="1" applyAlignment="1">
      <alignment horizontal="left" vertical="center" wrapText="1"/>
    </xf>
    <xf numFmtId="49" fontId="26" fillId="27" borderId="10" xfId="0" applyNumberFormat="1" applyFont="1" applyFill="1" applyBorder="1" applyAlignment="1">
      <alignment horizontal="center" vertical="center" shrinkToFit="1"/>
    </xf>
    <xf numFmtId="0" fontId="32" fillId="27" borderId="10" xfId="0" applyFont="1" applyFill="1" applyBorder="1" applyAlignment="1">
      <alignment horizontal="left" vertical="center" wrapText="1"/>
    </xf>
    <xf numFmtId="49" fontId="32" fillId="27" borderId="10" xfId="0" applyNumberFormat="1" applyFont="1" applyFill="1" applyBorder="1" applyAlignment="1">
      <alignment horizontal="center" vertical="center" shrinkToFit="1"/>
    </xf>
    <xf numFmtId="49" fontId="32" fillId="0" borderId="10" xfId="0" applyNumberFormat="1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left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49" fontId="32" fillId="0" borderId="14" xfId="0" applyNumberFormat="1" applyFont="1" applyBorder="1" applyAlignment="1">
      <alignment horizontal="center" vertical="center" wrapText="1"/>
    </xf>
    <xf numFmtId="49" fontId="32" fillId="0" borderId="14" xfId="0" applyNumberFormat="1" applyFont="1" applyBorder="1" applyAlignment="1">
      <alignment horizontal="center" vertical="center"/>
    </xf>
    <xf numFmtId="49" fontId="32" fillId="0" borderId="14" xfId="0" applyNumberFormat="1" applyFont="1" applyFill="1" applyBorder="1" applyAlignment="1">
      <alignment horizontal="center" vertical="center" shrinkToFit="1"/>
    </xf>
    <xf numFmtId="49" fontId="32" fillId="0" borderId="14" xfId="0" applyNumberFormat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 wrapText="1"/>
    </xf>
    <xf numFmtId="0" fontId="24" fillId="29" borderId="10" xfId="0" applyFont="1" applyFill="1" applyBorder="1" applyAlignment="1">
      <alignment horizontal="left" vertical="center" wrapText="1"/>
    </xf>
    <xf numFmtId="0" fontId="26" fillId="29" borderId="12" xfId="0" applyFont="1" applyFill="1" applyBorder="1" applyAlignment="1">
      <alignment horizontal="center" vertical="center" wrapText="1"/>
    </xf>
    <xf numFmtId="49" fontId="26" fillId="29" borderId="10" xfId="0" applyNumberFormat="1" applyFont="1" applyFill="1" applyBorder="1" applyAlignment="1">
      <alignment horizontal="center" vertical="center" wrapText="1"/>
    </xf>
    <xf numFmtId="49" fontId="26" fillId="29" borderId="10" xfId="0" applyNumberFormat="1" applyFont="1" applyFill="1" applyBorder="1" applyAlignment="1">
      <alignment horizontal="center" vertical="center"/>
    </xf>
    <xf numFmtId="0" fontId="26" fillId="29" borderId="10" xfId="0" applyFont="1" applyFill="1" applyBorder="1" applyAlignment="1">
      <alignment horizontal="left" vertical="center" wrapText="1"/>
    </xf>
    <xf numFmtId="0" fontId="24" fillId="29" borderId="21" xfId="0" applyFont="1" applyFill="1" applyBorder="1" applyAlignment="1">
      <alignment horizontal="left" vertical="center" wrapText="1"/>
    </xf>
    <xf numFmtId="49" fontId="26" fillId="29" borderId="10" xfId="0" applyNumberFormat="1" applyFont="1" applyFill="1" applyBorder="1" applyAlignment="1">
      <alignment horizontal="center" vertical="center" shrinkToFit="1"/>
    </xf>
    <xf numFmtId="0" fontId="24" fillId="0" borderId="22" xfId="0" applyFont="1" applyFill="1" applyBorder="1" applyAlignment="1">
      <alignment horizontal="left" vertical="center" wrapText="1"/>
    </xf>
    <xf numFmtId="0" fontId="24" fillId="0" borderId="20" xfId="0" applyFont="1" applyFill="1" applyBorder="1" applyAlignment="1">
      <alignment horizontal="left" vertical="center" wrapText="1"/>
    </xf>
    <xf numFmtId="0" fontId="24" fillId="0" borderId="23" xfId="0" applyFont="1" applyFill="1" applyBorder="1" applyAlignment="1">
      <alignment horizontal="left" vertical="center" wrapText="1"/>
    </xf>
    <xf numFmtId="49" fontId="26" fillId="0" borderId="24" xfId="0" applyNumberFormat="1" applyFont="1" applyFill="1" applyBorder="1" applyAlignment="1">
      <alignment horizontal="center" vertical="center" shrinkToFit="1"/>
    </xf>
    <xf numFmtId="0" fontId="24" fillId="29" borderId="19" xfId="0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/>
    </xf>
    <xf numFmtId="49" fontId="24" fillId="29" borderId="10" xfId="0" applyNumberFormat="1" applyFont="1" applyFill="1" applyBorder="1" applyAlignment="1">
      <alignment horizontal="center" vertical="center" wrapText="1"/>
    </xf>
    <xf numFmtId="49" fontId="24" fillId="29" borderId="10" xfId="0" applyNumberFormat="1" applyFont="1" applyFill="1" applyBorder="1" applyAlignment="1">
      <alignment horizontal="center" vertical="center"/>
    </xf>
    <xf numFmtId="0" fontId="26" fillId="30" borderId="10" xfId="0" applyFont="1" applyFill="1" applyBorder="1" applyAlignment="1">
      <alignment horizontal="left" vertical="center" wrapText="1"/>
    </xf>
    <xf numFmtId="49" fontId="26" fillId="30" borderId="10" xfId="0" applyNumberFormat="1" applyFont="1" applyFill="1" applyBorder="1" applyAlignment="1">
      <alignment horizontal="center" vertical="center" shrinkToFit="1"/>
    </xf>
    <xf numFmtId="0" fontId="19" fillId="29" borderId="10" xfId="0" applyFont="1" applyFill="1" applyBorder="1" applyAlignment="1">
      <alignment horizontal="left" vertical="center" wrapText="1"/>
    </xf>
    <xf numFmtId="0" fontId="26" fillId="29" borderId="11" xfId="0" applyFont="1" applyFill="1" applyBorder="1" applyAlignment="1">
      <alignment horizontal="left" vertical="center" wrapText="1"/>
    </xf>
    <xf numFmtId="0" fontId="26" fillId="29" borderId="10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26" fillId="29" borderId="19" xfId="0" applyFont="1" applyFill="1" applyBorder="1" applyAlignment="1">
      <alignment horizontal="left" vertical="center" wrapText="1"/>
    </xf>
    <xf numFmtId="0" fontId="24" fillId="29" borderId="20" xfId="0" applyFont="1" applyFill="1" applyBorder="1" applyAlignment="1">
      <alignment horizontal="left" vertical="center" wrapText="1"/>
    </xf>
    <xf numFmtId="0" fontId="26" fillId="31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24" fillId="29" borderId="12" xfId="0" applyFont="1" applyFill="1" applyBorder="1" applyAlignment="1">
      <alignment horizontal="left" vertical="center" wrapText="1"/>
    </xf>
    <xf numFmtId="49" fontId="26" fillId="29" borderId="12" xfId="0" applyNumberFormat="1" applyFont="1" applyFill="1" applyBorder="1" applyAlignment="1">
      <alignment horizontal="center" vertical="center" wrapText="1"/>
    </xf>
    <xf numFmtId="49" fontId="26" fillId="29" borderId="12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left" vertical="center" wrapText="1"/>
    </xf>
    <xf numFmtId="0" fontId="26" fillId="0" borderId="28" xfId="0" applyFont="1" applyFill="1" applyBorder="1" applyAlignment="1">
      <alignment horizontal="center" vertical="center" wrapText="1"/>
    </xf>
    <xf numFmtId="49" fontId="26" fillId="0" borderId="13" xfId="0" applyNumberFormat="1" applyFont="1" applyFill="1" applyBorder="1" applyAlignment="1">
      <alignment horizontal="center" vertical="center" wrapText="1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23" xfId="44" applyFont="1" applyBorder="1" applyAlignment="1">
      <alignment horizontal="left" wrapText="1"/>
    </xf>
    <xf numFmtId="0" fontId="19" fillId="0" borderId="23" xfId="44" applyFont="1" applyBorder="1" applyAlignment="1">
      <alignment horizontal="left" wrapText="1"/>
    </xf>
    <xf numFmtId="0" fontId="32" fillId="0" borderId="23" xfId="44" applyFont="1" applyBorder="1" applyAlignment="1">
      <alignment horizontal="left" wrapText="1"/>
    </xf>
    <xf numFmtId="49" fontId="26" fillId="0" borderId="23" xfId="44" applyNumberFormat="1" applyFont="1" applyBorder="1" applyAlignment="1">
      <alignment horizontal="center"/>
    </xf>
    <xf numFmtId="49" fontId="19" fillId="0" borderId="23" xfId="44" applyNumberFormat="1" applyFont="1" applyBorder="1" applyAlignment="1">
      <alignment horizontal="center"/>
    </xf>
    <xf numFmtId="49" fontId="32" fillId="0" borderId="23" xfId="44" applyNumberFormat="1" applyFont="1" applyBorder="1" applyAlignment="1">
      <alignment horizontal="center"/>
    </xf>
    <xf numFmtId="49" fontId="26" fillId="26" borderId="10" xfId="0" applyNumberFormat="1" applyFont="1" applyFill="1" applyBorder="1" applyAlignment="1" applyProtection="1">
      <alignment horizontal="left" vertical="center" shrinkToFit="1"/>
      <protection locked="0"/>
    </xf>
    <xf numFmtId="0" fontId="26" fillId="24" borderId="10" xfId="0" applyFont="1" applyFill="1" applyBorder="1" applyAlignment="1">
      <alignment horizontal="left" vertical="center"/>
    </xf>
    <xf numFmtId="0" fontId="19" fillId="29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49" fontId="26" fillId="24" borderId="10" xfId="0" applyNumberFormat="1" applyFont="1" applyFill="1" applyBorder="1" applyAlignment="1">
      <alignment horizontal="left" vertical="center" shrinkToFit="1"/>
    </xf>
    <xf numFmtId="49" fontId="26" fillId="29" borderId="10" xfId="0" applyNumberFormat="1" applyFont="1" applyFill="1" applyBorder="1" applyAlignment="1">
      <alignment horizontal="left" vertical="center" shrinkToFit="1"/>
    </xf>
    <xf numFmtId="49" fontId="19" fillId="0" borderId="10" xfId="0" applyNumberFormat="1" applyFont="1" applyFill="1" applyBorder="1" applyAlignment="1">
      <alignment horizontal="left" vertical="center" shrinkToFit="1"/>
    </xf>
    <xf numFmtId="0" fontId="26" fillId="29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49" fontId="19" fillId="25" borderId="10" xfId="0" applyNumberFormat="1" applyFont="1" applyFill="1" applyBorder="1" applyAlignment="1">
      <alignment horizontal="left" vertical="center" shrinkToFit="1"/>
    </xf>
    <xf numFmtId="49" fontId="26" fillId="25" borderId="10" xfId="0" applyNumberFormat="1" applyFont="1" applyFill="1" applyBorder="1" applyAlignment="1">
      <alignment horizontal="left" vertical="center" shrinkToFit="1"/>
    </xf>
    <xf numFmtId="49" fontId="26" fillId="31" borderId="10" xfId="0" applyNumberFormat="1" applyFont="1" applyFill="1" applyBorder="1" applyAlignment="1">
      <alignment horizontal="left" vertical="center" shrinkToFit="1"/>
    </xf>
    <xf numFmtId="49" fontId="34" fillId="32" borderId="10" xfId="7" applyNumberFormat="1" applyFont="1" applyFill="1" applyBorder="1" applyAlignment="1">
      <alignment horizontal="left" vertical="center" shrinkToFit="1"/>
    </xf>
    <xf numFmtId="0" fontId="34" fillId="32" borderId="25" xfId="7" applyFont="1" applyFill="1" applyBorder="1" applyAlignment="1">
      <alignment horizontal="left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49" fontId="32" fillId="0" borderId="12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4" fillId="0" borderId="17" xfId="36" applyFont="1" applyBorder="1" applyAlignment="1">
      <alignment horizontal="left" vertical="center" wrapText="1"/>
    </xf>
    <xf numFmtId="0" fontId="24" fillId="0" borderId="18" xfId="36" applyFont="1" applyBorder="1" applyAlignment="1">
      <alignment horizontal="center" vertical="center"/>
    </xf>
    <xf numFmtId="49" fontId="35" fillId="33" borderId="10" xfId="7" applyNumberFormat="1" applyFont="1" applyFill="1" applyBorder="1" applyAlignment="1">
      <alignment horizontal="left" vertical="center" shrinkToFit="1"/>
    </xf>
    <xf numFmtId="0" fontId="35" fillId="33" borderId="25" xfId="7" applyNumberFormat="1" applyFont="1" applyFill="1" applyBorder="1" applyAlignment="1">
      <alignment horizontal="left" vertical="center" wrapText="1"/>
    </xf>
    <xf numFmtId="49" fontId="38" fillId="0" borderId="23" xfId="0" applyNumberFormat="1" applyFont="1" applyFill="1" applyBorder="1" applyAlignment="1">
      <alignment wrapText="1"/>
    </xf>
    <xf numFmtId="0" fontId="26" fillId="0" borderId="0" xfId="0" applyFont="1"/>
    <xf numFmtId="49" fontId="26" fillId="0" borderId="23" xfId="0" applyNumberFormat="1" applyFont="1" applyBorder="1" applyAlignment="1">
      <alignment horizontal="center" vertical="center" wrapText="1"/>
    </xf>
    <xf numFmtId="49" fontId="26" fillId="0" borderId="23" xfId="0" applyNumberFormat="1" applyFont="1" applyBorder="1" applyAlignment="1">
      <alignment horizontal="center" vertical="center"/>
    </xf>
    <xf numFmtId="49" fontId="32" fillId="0" borderId="23" xfId="0" applyNumberFormat="1" applyFont="1" applyFill="1" applyBorder="1" applyAlignment="1">
      <alignment horizontal="center" vertical="center" shrinkToFit="1"/>
    </xf>
    <xf numFmtId="49" fontId="32" fillId="0" borderId="2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26" fillId="0" borderId="10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166" fontId="24" fillId="24" borderId="10" xfId="0" applyNumberFormat="1" applyFont="1" applyFill="1" applyBorder="1" applyAlignment="1">
      <alignment horizontal="right" vertical="center"/>
    </xf>
    <xf numFmtId="166" fontId="26" fillId="0" borderId="10" xfId="0" applyNumberFormat="1" applyFont="1" applyFill="1" applyBorder="1" applyAlignment="1">
      <alignment horizontal="right" vertical="center"/>
    </xf>
    <xf numFmtId="166" fontId="26" fillId="24" borderId="12" xfId="0" applyNumberFormat="1" applyFont="1" applyFill="1" applyBorder="1" applyAlignment="1">
      <alignment horizontal="right" vertical="center"/>
    </xf>
    <xf numFmtId="166" fontId="26" fillId="29" borderId="10" xfId="0" applyNumberFormat="1" applyFont="1" applyFill="1" applyBorder="1" applyAlignment="1">
      <alignment horizontal="right" vertical="center"/>
    </xf>
    <xf numFmtId="166" fontId="19" fillId="0" borderId="10" xfId="0" applyNumberFormat="1" applyFont="1" applyBorder="1" applyAlignment="1">
      <alignment horizontal="right" vertical="center"/>
    </xf>
    <xf numFmtId="166" fontId="19" fillId="0" borderId="10" xfId="0" applyNumberFormat="1" applyFont="1" applyFill="1" applyBorder="1" applyAlignment="1">
      <alignment horizontal="right" vertical="center"/>
    </xf>
    <xf numFmtId="166" fontId="32" fillId="0" borderId="10" xfId="0" applyNumberFormat="1" applyFont="1" applyFill="1" applyBorder="1" applyAlignment="1">
      <alignment horizontal="right" vertical="center"/>
    </xf>
    <xf numFmtId="166" fontId="32" fillId="25" borderId="10" xfId="0" applyNumberFormat="1" applyFont="1" applyFill="1" applyBorder="1" applyAlignment="1">
      <alignment horizontal="right" vertical="center"/>
    </xf>
    <xf numFmtId="166" fontId="32" fillId="0" borderId="10" xfId="0" applyNumberFormat="1" applyFont="1" applyBorder="1" applyAlignment="1">
      <alignment horizontal="right" vertical="center"/>
    </xf>
    <xf numFmtId="166" fontId="26" fillId="25" borderId="10" xfId="0" applyNumberFormat="1" applyFont="1" applyFill="1" applyBorder="1" applyAlignment="1">
      <alignment horizontal="right" vertical="center"/>
    </xf>
    <xf numFmtId="166" fontId="19" fillId="25" borderId="10" xfId="0" applyNumberFormat="1" applyFont="1" applyFill="1" applyBorder="1" applyAlignment="1">
      <alignment horizontal="right" vertical="center"/>
    </xf>
    <xf numFmtId="166" fontId="19" fillId="0" borderId="10" xfId="0" applyNumberFormat="1" applyFont="1" applyFill="1" applyBorder="1" applyAlignment="1">
      <alignment horizontal="right" vertical="center" shrinkToFit="1"/>
    </xf>
    <xf numFmtId="166" fontId="32" fillId="0" borderId="10" xfId="0" applyNumberFormat="1" applyFont="1" applyFill="1" applyBorder="1" applyAlignment="1">
      <alignment horizontal="right" vertical="center" shrinkToFit="1"/>
    </xf>
    <xf numFmtId="166" fontId="26" fillId="29" borderId="10" xfId="0" applyNumberFormat="1" applyFont="1" applyFill="1" applyBorder="1" applyAlignment="1">
      <alignment horizontal="right" vertical="center" shrinkToFit="1"/>
    </xf>
    <xf numFmtId="166" fontId="26" fillId="0" borderId="10" xfId="0" applyNumberFormat="1" applyFont="1" applyFill="1" applyBorder="1" applyAlignment="1">
      <alignment horizontal="right" vertical="center" shrinkToFit="1"/>
    </xf>
    <xf numFmtId="166" fontId="26" fillId="0" borderId="10" xfId="0" applyNumberFormat="1" applyFont="1" applyBorder="1" applyAlignment="1">
      <alignment horizontal="right" vertical="center"/>
    </xf>
    <xf numFmtId="166" fontId="26" fillId="24" borderId="10" xfId="0" applyNumberFormat="1" applyFont="1" applyFill="1" applyBorder="1" applyAlignment="1">
      <alignment horizontal="right" vertical="center"/>
    </xf>
    <xf numFmtId="166" fontId="24" fillId="29" borderId="10" xfId="0" applyNumberFormat="1" applyFont="1" applyFill="1" applyBorder="1" applyAlignment="1">
      <alignment horizontal="right" vertical="center"/>
    </xf>
    <xf numFmtId="166" fontId="24" fillId="0" borderId="10" xfId="0" applyNumberFormat="1" applyFont="1" applyFill="1" applyBorder="1" applyAlignment="1">
      <alignment horizontal="right" vertical="center"/>
    </xf>
    <xf numFmtId="166" fontId="26" fillId="24" borderId="10" xfId="0" applyNumberFormat="1" applyFont="1" applyFill="1" applyBorder="1" applyAlignment="1">
      <alignment horizontal="right" vertical="center" shrinkToFit="1"/>
    </xf>
    <xf numFmtId="166" fontId="19" fillId="25" borderId="10" xfId="0" applyNumberFormat="1" applyFont="1" applyFill="1" applyBorder="1" applyAlignment="1">
      <alignment horizontal="right" vertical="center" shrinkToFit="1"/>
    </xf>
    <xf numFmtId="166" fontId="26" fillId="29" borderId="12" xfId="0" applyNumberFormat="1" applyFont="1" applyFill="1" applyBorder="1" applyAlignment="1">
      <alignment horizontal="right" vertical="center"/>
    </xf>
    <xf numFmtId="166" fontId="26" fillId="0" borderId="23" xfId="44" applyNumberFormat="1" applyFont="1" applyBorder="1" applyAlignment="1">
      <alignment horizontal="right"/>
    </xf>
    <xf numFmtId="166" fontId="19" fillId="0" borderId="23" xfId="44" applyNumberFormat="1" applyFont="1" applyBorder="1" applyAlignment="1">
      <alignment horizontal="right"/>
    </xf>
    <xf numFmtId="166" fontId="32" fillId="0" borderId="23" xfId="44" applyNumberFormat="1" applyFont="1" applyBorder="1" applyAlignment="1">
      <alignment horizontal="right"/>
    </xf>
    <xf numFmtId="166" fontId="26" fillId="0" borderId="13" xfId="0" applyNumberFormat="1" applyFont="1" applyFill="1" applyBorder="1" applyAlignment="1">
      <alignment horizontal="right" vertical="center"/>
    </xf>
    <xf numFmtId="166" fontId="26" fillId="25" borderId="10" xfId="0" applyNumberFormat="1" applyFont="1" applyFill="1" applyBorder="1" applyAlignment="1">
      <alignment horizontal="right" vertical="center" shrinkToFit="1"/>
    </xf>
    <xf numFmtId="166" fontId="32" fillId="25" borderId="10" xfId="0" applyNumberFormat="1" applyFont="1" applyFill="1" applyBorder="1" applyAlignment="1">
      <alignment horizontal="right" vertical="center" shrinkToFit="1"/>
    </xf>
    <xf numFmtId="166" fontId="32" fillId="0" borderId="14" xfId="0" applyNumberFormat="1" applyFont="1" applyBorder="1" applyAlignment="1">
      <alignment horizontal="right" vertical="center"/>
    </xf>
    <xf numFmtId="166" fontId="20" fillId="0" borderId="18" xfId="42" applyNumberFormat="1" applyFont="1" applyBorder="1" applyAlignment="1">
      <alignment horizontal="right" vertical="center"/>
    </xf>
    <xf numFmtId="166" fontId="20" fillId="0" borderId="15" xfId="0" applyNumberFormat="1" applyFont="1" applyBorder="1" applyAlignment="1">
      <alignment horizontal="right" vertical="center"/>
    </xf>
    <xf numFmtId="166" fontId="20" fillId="0" borderId="18" xfId="42" applyNumberFormat="1" applyFont="1" applyBorder="1" applyAlignment="1">
      <alignment horizontal="right" vertical="center" wrapText="1"/>
    </xf>
    <xf numFmtId="166" fontId="26" fillId="34" borderId="10" xfId="0" applyNumberFormat="1" applyFont="1" applyFill="1" applyBorder="1" applyAlignment="1">
      <alignment horizontal="right" vertical="center"/>
    </xf>
    <xf numFmtId="166" fontId="19" fillId="34" borderId="10" xfId="0" applyNumberFormat="1" applyFont="1" applyFill="1" applyBorder="1" applyAlignment="1">
      <alignment horizontal="right" vertical="center"/>
    </xf>
    <xf numFmtId="166" fontId="32" fillId="34" borderId="10" xfId="0" applyNumberFormat="1" applyFont="1" applyFill="1" applyBorder="1" applyAlignment="1">
      <alignment horizontal="right" vertical="center"/>
    </xf>
    <xf numFmtId="166" fontId="26" fillId="0" borderId="23" xfId="0" applyNumberFormat="1" applyFont="1" applyBorder="1" applyAlignment="1">
      <alignment horizontal="right" vertical="center"/>
    </xf>
    <xf numFmtId="166" fontId="19" fillId="0" borderId="23" xfId="0" applyNumberFormat="1" applyFont="1" applyBorder="1" applyAlignment="1">
      <alignment horizontal="right" vertical="center"/>
    </xf>
    <xf numFmtId="166" fontId="32" fillId="0" borderId="23" xfId="0" applyNumberFormat="1" applyFont="1" applyBorder="1" applyAlignment="1">
      <alignment horizontal="right" vertical="center"/>
    </xf>
    <xf numFmtId="166" fontId="26" fillId="26" borderId="10" xfId="0" applyNumberFormat="1" applyFont="1" applyFill="1" applyBorder="1" applyAlignment="1" applyProtection="1">
      <alignment horizontal="right" vertical="center" shrinkToFit="1"/>
      <protection locked="0"/>
    </xf>
    <xf numFmtId="166" fontId="26" fillId="24" borderId="10" xfId="0" applyNumberFormat="1" applyFont="1" applyFill="1" applyBorder="1" applyAlignment="1" applyProtection="1">
      <alignment horizontal="right" vertical="center" shrinkToFit="1"/>
      <protection locked="0"/>
    </xf>
    <xf numFmtId="166" fontId="26" fillId="29" borderId="10" xfId="0" applyNumberFormat="1" applyFont="1" applyFill="1" applyBorder="1" applyAlignment="1" applyProtection="1">
      <alignment horizontal="right" vertical="center" shrinkToFit="1"/>
      <protection locked="0"/>
    </xf>
    <xf numFmtId="166" fontId="34" fillId="32" borderId="10" xfId="7" applyNumberFormat="1" applyFont="1" applyFill="1" applyBorder="1" applyAlignment="1" applyProtection="1">
      <alignment horizontal="right" vertical="center" shrinkToFit="1"/>
      <protection locked="0"/>
    </xf>
    <xf numFmtId="166" fontId="35" fillId="33" borderId="10" xfId="7" applyNumberFormat="1" applyFont="1" applyFill="1" applyBorder="1" applyAlignment="1" applyProtection="1">
      <alignment horizontal="right" vertical="center" shrinkToFit="1"/>
      <protection locked="0"/>
    </xf>
    <xf numFmtId="0" fontId="26" fillId="26" borderId="0" xfId="0" applyFont="1" applyFill="1" applyAlignment="1">
      <alignment horizontal="left" vertical="center"/>
    </xf>
    <xf numFmtId="166" fontId="19" fillId="29" borderId="10" xfId="0" applyNumberFormat="1" applyFont="1" applyFill="1" applyBorder="1" applyAlignment="1" applyProtection="1">
      <alignment horizontal="right" vertical="center" shrinkToFit="1"/>
      <protection locked="0"/>
    </xf>
    <xf numFmtId="166" fontId="19" fillId="0" borderId="10" xfId="0" applyNumberFormat="1" applyFont="1" applyFill="1" applyBorder="1" applyAlignment="1" applyProtection="1">
      <alignment horizontal="right" vertical="center" shrinkToFit="1"/>
      <protection locked="0"/>
    </xf>
    <xf numFmtId="166" fontId="26" fillId="0" borderId="10" xfId="0" applyNumberFormat="1" applyFont="1" applyFill="1" applyBorder="1" applyAlignment="1" applyProtection="1">
      <alignment horizontal="right" vertical="center" wrapText="1" shrinkToFit="1"/>
      <protection locked="0"/>
    </xf>
    <xf numFmtId="166" fontId="26" fillId="0" borderId="10" xfId="0" applyNumberFormat="1" applyFont="1" applyFill="1" applyBorder="1" applyAlignment="1" applyProtection="1">
      <alignment horizontal="right" vertical="center" shrinkToFit="1"/>
      <protection locked="0"/>
    </xf>
    <xf numFmtId="166" fontId="19" fillId="25" borderId="10" xfId="0" applyNumberFormat="1" applyFont="1" applyFill="1" applyBorder="1" applyAlignment="1" applyProtection="1">
      <alignment horizontal="right" vertical="center" shrinkToFit="1"/>
      <protection locked="0"/>
    </xf>
    <xf numFmtId="166" fontId="26" fillId="25" borderId="10" xfId="0" applyNumberFormat="1" applyFont="1" applyFill="1" applyBorder="1" applyAlignment="1" applyProtection="1">
      <alignment horizontal="right" vertical="center" shrinkToFit="1"/>
      <protection locked="0"/>
    </xf>
    <xf numFmtId="166" fontId="26" fillId="31" borderId="10" xfId="0" applyNumberFormat="1" applyFont="1" applyFill="1" applyBorder="1" applyAlignment="1" applyProtection="1">
      <alignment horizontal="right" vertical="center" shrinkToFit="1"/>
      <protection locked="0"/>
    </xf>
    <xf numFmtId="0" fontId="19" fillId="36" borderId="10" xfId="0" applyFont="1" applyFill="1" applyBorder="1" applyAlignment="1">
      <alignment horizontal="left" vertical="center"/>
    </xf>
    <xf numFmtId="0" fontId="19" fillId="36" borderId="10" xfId="0" applyFont="1" applyFill="1" applyBorder="1" applyAlignment="1">
      <alignment horizontal="left" vertical="center" wrapText="1"/>
    </xf>
    <xf numFmtId="166" fontId="19" fillId="36" borderId="10" xfId="0" applyNumberFormat="1" applyFont="1" applyFill="1" applyBorder="1" applyAlignment="1" applyProtection="1">
      <alignment horizontal="right" vertical="center" shrinkToFit="1"/>
      <protection locked="0"/>
    </xf>
    <xf numFmtId="49" fontId="37" fillId="0" borderId="23" xfId="0" applyNumberFormat="1" applyFont="1" applyFill="1" applyBorder="1" applyAlignment="1">
      <alignment wrapText="1"/>
    </xf>
    <xf numFmtId="49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19" fillId="28" borderId="0" xfId="0" applyFont="1" applyFill="1"/>
    <xf numFmtId="166" fontId="32" fillId="0" borderId="30" xfId="0" applyNumberFormat="1" applyFont="1" applyFill="1" applyBorder="1" applyAlignment="1">
      <alignment horizontal="right" vertical="center"/>
    </xf>
    <xf numFmtId="166" fontId="19" fillId="34" borderId="23" xfId="0" applyNumberFormat="1" applyFont="1" applyFill="1" applyBorder="1" applyAlignment="1">
      <alignment horizontal="right" vertical="center"/>
    </xf>
    <xf numFmtId="166" fontId="19" fillId="34" borderId="22" xfId="0" applyNumberFormat="1" applyFont="1" applyFill="1" applyBorder="1" applyAlignment="1">
      <alignment horizontal="right" vertical="center"/>
    </xf>
    <xf numFmtId="166" fontId="32" fillId="0" borderId="22" xfId="0" applyNumberFormat="1" applyFont="1" applyFill="1" applyBorder="1" applyAlignment="1">
      <alignment horizontal="right" vertical="center"/>
    </xf>
    <xf numFmtId="0" fontId="26" fillId="24" borderId="12" xfId="0" applyFont="1" applyFill="1" applyBorder="1" applyAlignment="1">
      <alignment horizontal="left" vertical="center" wrapText="1"/>
    </xf>
    <xf numFmtId="0" fontId="26" fillId="29" borderId="12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horizontal="left" vertical="center" wrapText="1"/>
    </xf>
    <xf numFmtId="0" fontId="26" fillId="24" borderId="19" xfId="0" applyFont="1" applyFill="1" applyBorder="1" applyAlignment="1">
      <alignment horizontal="left" vertical="center" wrapText="1"/>
    </xf>
    <xf numFmtId="0" fontId="26" fillId="29" borderId="21" xfId="0" applyFont="1" applyFill="1" applyBorder="1" applyAlignment="1">
      <alignment horizontal="left" vertical="center" wrapText="1"/>
    </xf>
    <xf numFmtId="0" fontId="26" fillId="0" borderId="22" xfId="0" applyFont="1" applyFill="1" applyBorder="1" applyAlignment="1">
      <alignment horizontal="left" vertical="center" wrapText="1"/>
    </xf>
    <xf numFmtId="0" fontId="26" fillId="0" borderId="20" xfId="0" applyFont="1" applyFill="1" applyBorder="1" applyAlignment="1">
      <alignment horizontal="left" vertical="center" wrapText="1"/>
    </xf>
    <xf numFmtId="0" fontId="26" fillId="0" borderId="23" xfId="0" applyFont="1" applyFill="1" applyBorder="1" applyAlignment="1">
      <alignment horizontal="left" vertical="center" wrapText="1"/>
    </xf>
    <xf numFmtId="0" fontId="26" fillId="29" borderId="20" xfId="0" applyFont="1" applyFill="1" applyBorder="1" applyAlignment="1">
      <alignment horizontal="left" vertical="center" wrapText="1"/>
    </xf>
    <xf numFmtId="166" fontId="41" fillId="0" borderId="34" xfId="46" applyNumberFormat="1" applyFont="1" applyAlignment="1" applyProtection="1">
      <alignment horizontal="right" vertical="center" wrapText="1"/>
    </xf>
    <xf numFmtId="49" fontId="19" fillId="0" borderId="12" xfId="0" applyNumberFormat="1" applyFont="1" applyFill="1" applyBorder="1" applyAlignment="1">
      <alignment horizontal="center" vertical="center"/>
    </xf>
    <xf numFmtId="166" fontId="19" fillId="0" borderId="12" xfId="0" applyNumberFormat="1" applyFont="1" applyFill="1" applyBorder="1" applyAlignment="1">
      <alignment horizontal="right" vertical="center"/>
    </xf>
    <xf numFmtId="49" fontId="32" fillId="0" borderId="13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right" vertical="center"/>
    </xf>
    <xf numFmtId="49" fontId="36" fillId="29" borderId="23" xfId="0" applyNumberFormat="1" applyFont="1" applyFill="1" applyBorder="1" applyAlignment="1">
      <alignment wrapText="1"/>
    </xf>
    <xf numFmtId="49" fontId="19" fillId="29" borderId="10" xfId="0" applyNumberFormat="1" applyFont="1" applyFill="1" applyBorder="1" applyAlignment="1">
      <alignment horizontal="center" vertical="center" wrapText="1"/>
    </xf>
    <xf numFmtId="49" fontId="19" fillId="29" borderId="10" xfId="0" applyNumberFormat="1" applyFont="1" applyFill="1" applyBorder="1" applyAlignment="1">
      <alignment horizontal="center" vertical="center"/>
    </xf>
    <xf numFmtId="166" fontId="19" fillId="29" borderId="10" xfId="0" applyNumberFormat="1" applyFont="1" applyFill="1" applyBorder="1" applyAlignment="1">
      <alignment horizontal="right" vertical="center" shrinkToFit="1"/>
    </xf>
    <xf numFmtId="0" fontId="32" fillId="0" borderId="23" xfId="0" applyFont="1" applyFill="1" applyBorder="1" applyAlignment="1">
      <alignment horizontal="center" vertical="center"/>
    </xf>
    <xf numFmtId="166" fontId="32" fillId="0" borderId="23" xfId="42" applyNumberFormat="1" applyFont="1" applyFill="1" applyBorder="1" applyAlignment="1">
      <alignment horizontal="right" vertical="center"/>
    </xf>
    <xf numFmtId="49" fontId="26" fillId="29" borderId="23" xfId="0" applyNumberFormat="1" applyFont="1" applyFill="1" applyBorder="1" applyAlignment="1">
      <alignment horizontal="center" vertical="center" wrapText="1"/>
    </xf>
    <xf numFmtId="49" fontId="26" fillId="29" borderId="23" xfId="0" applyNumberFormat="1" applyFont="1" applyFill="1" applyBorder="1" applyAlignment="1">
      <alignment horizontal="center" vertical="center"/>
    </xf>
    <xf numFmtId="49" fontId="26" fillId="29" borderId="23" xfId="0" applyNumberFormat="1" applyFont="1" applyFill="1" applyBorder="1" applyAlignment="1">
      <alignment horizontal="center"/>
    </xf>
    <xf numFmtId="166" fontId="26" fillId="29" borderId="23" xfId="42" applyNumberFormat="1" applyFont="1" applyFill="1" applyBorder="1" applyAlignment="1">
      <alignment horizontal="right" vertical="center"/>
    </xf>
    <xf numFmtId="49" fontId="19" fillId="0" borderId="23" xfId="0" applyNumberFormat="1" applyFont="1" applyFill="1" applyBorder="1" applyAlignment="1">
      <alignment horizontal="center" vertical="center" wrapText="1"/>
    </xf>
    <xf numFmtId="49" fontId="19" fillId="0" borderId="23" xfId="0" applyNumberFormat="1" applyFont="1" applyFill="1" applyBorder="1" applyAlignment="1">
      <alignment horizontal="center" vertical="center"/>
    </xf>
    <xf numFmtId="166" fontId="19" fillId="0" borderId="23" xfId="42" applyNumberFormat="1" applyFont="1" applyFill="1" applyBorder="1" applyAlignment="1">
      <alignment horizontal="right" vertical="center"/>
    </xf>
    <xf numFmtId="49" fontId="32" fillId="0" borderId="23" xfId="0" applyNumberFormat="1" applyFont="1" applyFill="1" applyBorder="1" applyAlignment="1">
      <alignment horizontal="center" vertical="center" wrapText="1"/>
    </xf>
    <xf numFmtId="4" fontId="43" fillId="0" borderId="34" xfId="46" applyNumberFormat="1" applyFont="1" applyAlignment="1" applyProtection="1">
      <alignment horizontal="right" vertical="center" wrapText="1"/>
    </xf>
    <xf numFmtId="166" fontId="26" fillId="0" borderId="23" xfId="0" applyNumberFormat="1" applyFont="1" applyFill="1" applyBorder="1" applyAlignment="1">
      <alignment horizontal="right" vertical="center"/>
    </xf>
    <xf numFmtId="166" fontId="19" fillId="0" borderId="23" xfId="0" applyNumberFormat="1" applyFont="1" applyFill="1" applyBorder="1" applyAlignment="1">
      <alignment horizontal="right" vertical="center"/>
    </xf>
    <xf numFmtId="166" fontId="26" fillId="0" borderId="23" xfId="44" applyNumberFormat="1" applyFont="1" applyBorder="1" applyAlignment="1">
      <alignment horizontal="right" vertical="center"/>
    </xf>
    <xf numFmtId="166" fontId="19" fillId="0" borderId="23" xfId="44" applyNumberFormat="1" applyFont="1" applyBorder="1" applyAlignment="1">
      <alignment horizontal="right" vertical="center"/>
    </xf>
    <xf numFmtId="166" fontId="32" fillId="0" borderId="23" xfId="44" applyNumberFormat="1" applyFont="1" applyBorder="1" applyAlignment="1">
      <alignment horizontal="right" vertical="center"/>
    </xf>
    <xf numFmtId="0" fontId="32" fillId="0" borderId="23" xfId="0" applyFont="1" applyFill="1" applyBorder="1" applyAlignment="1">
      <alignment horizontal="center" vertical="center" wrapText="1"/>
    </xf>
    <xf numFmtId="49" fontId="26" fillId="0" borderId="23" xfId="0" applyNumberFormat="1" applyFont="1" applyFill="1" applyBorder="1" applyAlignment="1">
      <alignment horizontal="center" vertical="center" wrapText="1"/>
    </xf>
    <xf numFmtId="49" fontId="26" fillId="0" borderId="23" xfId="0" applyNumberFormat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 wrapText="1"/>
    </xf>
    <xf numFmtId="165" fontId="32" fillId="0" borderId="23" xfId="0" applyNumberFormat="1" applyFont="1" applyFill="1" applyBorder="1" applyAlignment="1">
      <alignment horizontal="center" vertical="center" wrapText="1"/>
    </xf>
    <xf numFmtId="165" fontId="26" fillId="0" borderId="23" xfId="0" applyNumberFormat="1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/>
    </xf>
    <xf numFmtId="165" fontId="19" fillId="0" borderId="23" xfId="0" applyNumberFormat="1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0" fontId="26" fillId="0" borderId="23" xfId="44" applyFont="1" applyBorder="1" applyAlignment="1">
      <alignment horizontal="center" vertical="center"/>
    </xf>
    <xf numFmtId="49" fontId="26" fillId="0" borderId="23" xfId="44" applyNumberFormat="1" applyFont="1" applyBorder="1" applyAlignment="1">
      <alignment horizontal="center" vertical="center"/>
    </xf>
    <xf numFmtId="0" fontId="19" fillId="0" borderId="23" xfId="44" applyFont="1" applyBorder="1" applyAlignment="1">
      <alignment horizontal="center" vertical="center"/>
    </xf>
    <xf numFmtId="49" fontId="19" fillId="0" borderId="23" xfId="44" applyNumberFormat="1" applyFont="1" applyBorder="1" applyAlignment="1">
      <alignment horizontal="center" vertical="center"/>
    </xf>
    <xf numFmtId="0" fontId="32" fillId="0" borderId="23" xfId="44" applyFont="1" applyBorder="1" applyAlignment="1">
      <alignment horizontal="center" vertical="center"/>
    </xf>
    <xf numFmtId="49" fontId="32" fillId="0" borderId="23" xfId="44" applyNumberFormat="1" applyFont="1" applyBorder="1" applyAlignment="1">
      <alignment horizontal="center" vertical="center"/>
    </xf>
    <xf numFmtId="0" fontId="19" fillId="34" borderId="23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/>
    </xf>
    <xf numFmtId="0" fontId="19" fillId="34" borderId="32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2" fillId="34" borderId="23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49" fontId="32" fillId="0" borderId="23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/>
    </xf>
    <xf numFmtId="0" fontId="26" fillId="29" borderId="23" xfId="0" applyFont="1" applyFill="1" applyBorder="1" applyAlignment="1">
      <alignment horizontal="left" vertical="center" wrapText="1"/>
    </xf>
    <xf numFmtId="49" fontId="26" fillId="0" borderId="23" xfId="0" applyNumberFormat="1" applyFont="1" applyFill="1" applyBorder="1" applyAlignment="1">
      <alignment horizontal="left" vertical="center" wrapText="1"/>
    </xf>
    <xf numFmtId="49" fontId="19" fillId="0" borderId="23" xfId="0" applyNumberFormat="1" applyFont="1" applyFill="1" applyBorder="1" applyAlignment="1">
      <alignment horizontal="left" vertical="center" wrapText="1"/>
    </xf>
    <xf numFmtId="49" fontId="32" fillId="0" borderId="23" xfId="0" applyNumberFormat="1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49" fontId="26" fillId="29" borderId="23" xfId="0" applyNumberFormat="1" applyFont="1" applyFill="1" applyBorder="1" applyAlignment="1">
      <alignment horizontal="left" vertical="center" wrapText="1"/>
    </xf>
    <xf numFmtId="0" fontId="26" fillId="0" borderId="23" xfId="44" applyFont="1" applyBorder="1" applyAlignment="1">
      <alignment horizontal="left" vertical="center" wrapText="1"/>
    </xf>
    <xf numFmtId="0" fontId="32" fillId="0" borderId="23" xfId="44" applyFont="1" applyBorder="1" applyAlignment="1">
      <alignment horizontal="left" vertical="center" wrapText="1"/>
    </xf>
    <xf numFmtId="0" fontId="19" fillId="0" borderId="23" xfId="44" applyFont="1" applyBorder="1" applyAlignment="1">
      <alignment horizontal="left" vertical="center" wrapText="1"/>
    </xf>
    <xf numFmtId="0" fontId="19" fillId="34" borderId="23" xfId="0" applyFont="1" applyFill="1" applyBorder="1" applyAlignment="1">
      <alignment horizontal="left" vertical="center" wrapText="1"/>
    </xf>
    <xf numFmtId="0" fontId="19" fillId="34" borderId="31" xfId="0" applyFont="1" applyFill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49" fontId="26" fillId="29" borderId="23" xfId="0" applyNumberFormat="1" applyFont="1" applyFill="1" applyBorder="1"/>
    <xf numFmtId="166" fontId="26" fillId="29" borderId="23" xfId="0" applyNumberFormat="1" applyFont="1" applyFill="1" applyBorder="1" applyAlignment="1">
      <alignment horizontal="right"/>
    </xf>
    <xf numFmtId="0" fontId="19" fillId="0" borderId="0" xfId="0" applyFont="1" applyAlignment="1">
      <alignment wrapText="1"/>
    </xf>
    <xf numFmtId="0" fontId="19" fillId="0" borderId="10" xfId="0" applyFont="1" applyFill="1" applyBorder="1" applyAlignment="1">
      <alignment horizontal="center" vertical="center" wrapText="1"/>
    </xf>
    <xf numFmtId="49" fontId="26" fillId="37" borderId="35" xfId="0" applyNumberFormat="1" applyFont="1" applyFill="1" applyBorder="1" applyAlignment="1">
      <alignment horizontal="left" vertical="center" shrinkToFit="1"/>
    </xf>
    <xf numFmtId="0" fontId="42" fillId="37" borderId="36" xfId="45" applyNumberFormat="1" applyFont="1" applyFill="1" applyBorder="1" applyAlignment="1" applyProtection="1">
      <alignment vertical="center" wrapText="1"/>
    </xf>
    <xf numFmtId="166" fontId="26" fillId="37" borderId="36" xfId="0" applyNumberFormat="1" applyFont="1" applyFill="1" applyBorder="1" applyAlignment="1" applyProtection="1">
      <alignment horizontal="right" vertical="center" shrinkToFit="1"/>
      <protection locked="0"/>
    </xf>
    <xf numFmtId="166" fontId="26" fillId="37" borderId="37" xfId="0" applyNumberFormat="1" applyFont="1" applyFill="1" applyBorder="1" applyAlignment="1" applyProtection="1">
      <alignment horizontal="right" vertical="center" shrinkToFit="1"/>
      <protection locked="0"/>
    </xf>
    <xf numFmtId="166" fontId="26" fillId="0" borderId="0" xfId="0" applyNumberFormat="1" applyFont="1"/>
    <xf numFmtId="0" fontId="19" fillId="0" borderId="23" xfId="0" applyFont="1" applyBorder="1" applyAlignment="1">
      <alignment vertical="center" wrapText="1"/>
    </xf>
    <xf numFmtId="0" fontId="26" fillId="24" borderId="13" xfId="0" applyFont="1" applyFill="1" applyBorder="1" applyAlignment="1">
      <alignment horizontal="left" vertical="center"/>
    </xf>
    <xf numFmtId="166" fontId="26" fillId="24" borderId="13" xfId="0" applyNumberFormat="1" applyFont="1" applyFill="1" applyBorder="1" applyAlignment="1" applyProtection="1">
      <alignment horizontal="right" vertical="center" shrinkToFit="1"/>
      <protection locked="0"/>
    </xf>
    <xf numFmtId="166" fontId="19" fillId="0" borderId="38" xfId="0" applyNumberFormat="1" applyFont="1" applyFill="1" applyBorder="1" applyAlignment="1" applyProtection="1">
      <alignment horizontal="right" vertical="center" shrinkToFit="1"/>
      <protection locked="0"/>
    </xf>
    <xf numFmtId="49" fontId="41" fillId="0" borderId="23" xfId="47" applyNumberFormat="1" applyFont="1" applyBorder="1" applyAlignment="1" applyProtection="1">
      <alignment horizontal="left"/>
    </xf>
    <xf numFmtId="0" fontId="41" fillId="0" borderId="23" xfId="45" applyNumberFormat="1" applyFont="1" applyBorder="1" applyAlignment="1" applyProtection="1">
      <alignment vertical="center" wrapText="1"/>
    </xf>
    <xf numFmtId="0" fontId="19" fillId="29" borderId="12" xfId="0" applyFont="1" applyFill="1" applyBorder="1" applyAlignment="1">
      <alignment horizontal="left" vertical="center" wrapText="1"/>
    </xf>
    <xf numFmtId="166" fontId="19" fillId="0" borderId="23" xfId="42" applyNumberFormat="1" applyFont="1" applyFill="1" applyBorder="1" applyAlignment="1">
      <alignment horizontal="right" vertical="center" wrapText="1" readingOrder="1"/>
    </xf>
    <xf numFmtId="49" fontId="19" fillId="25" borderId="12" xfId="0" applyNumberFormat="1" applyFont="1" applyFill="1" applyBorder="1" applyAlignment="1">
      <alignment horizontal="left" vertical="center" shrinkToFit="1"/>
    </xf>
    <xf numFmtId="0" fontId="19" fillId="25" borderId="28" xfId="0" applyFont="1" applyFill="1" applyBorder="1" applyAlignment="1">
      <alignment horizontal="left" vertical="center" wrapText="1"/>
    </xf>
    <xf numFmtId="166" fontId="19" fillId="25" borderId="28" xfId="0" applyNumberFormat="1" applyFont="1" applyFill="1" applyBorder="1" applyAlignment="1" applyProtection="1">
      <alignment horizontal="right" vertical="center" shrinkToFit="1"/>
      <protection locked="0"/>
    </xf>
    <xf numFmtId="166" fontId="19" fillId="25" borderId="12" xfId="0" applyNumberFormat="1" applyFont="1" applyFill="1" applyBorder="1" applyAlignment="1" applyProtection="1">
      <alignment horizontal="right" vertical="center" shrinkToFit="1"/>
      <protection locked="0"/>
    </xf>
    <xf numFmtId="49" fontId="26" fillId="26" borderId="13" xfId="0" applyNumberFormat="1" applyFont="1" applyFill="1" applyBorder="1" applyAlignment="1" applyProtection="1">
      <alignment horizontal="center" vertical="center" shrinkToFit="1"/>
      <protection locked="0"/>
    </xf>
    <xf numFmtId="0" fontId="26" fillId="26" borderId="13" xfId="0" applyFont="1" applyFill="1" applyBorder="1" applyAlignment="1">
      <alignment vertical="center" wrapText="1"/>
    </xf>
    <xf numFmtId="166" fontId="26" fillId="26" borderId="13" xfId="0" applyNumberFormat="1" applyFont="1" applyFill="1" applyBorder="1" applyAlignment="1" applyProtection="1">
      <alignment horizontal="right" vertical="center" shrinkToFit="1"/>
      <protection locked="0"/>
    </xf>
    <xf numFmtId="49" fontId="26" fillId="24" borderId="23" xfId="0" applyNumberFormat="1" applyFont="1" applyFill="1" applyBorder="1" applyAlignment="1">
      <alignment horizontal="left" vertical="center" shrinkToFit="1"/>
    </xf>
    <xf numFmtId="0" fontId="42" fillId="37" borderId="23" xfId="49" applyNumberFormat="1" applyFont="1" applyFill="1" applyBorder="1" applyAlignment="1" applyProtection="1">
      <alignment horizontal="left" wrapText="1"/>
    </xf>
    <xf numFmtId="166" fontId="26" fillId="24" borderId="23" xfId="0" applyNumberFormat="1" applyFont="1" applyFill="1" applyBorder="1" applyAlignment="1" applyProtection="1">
      <alignment horizontal="right" vertical="center" shrinkToFit="1"/>
      <protection locked="0"/>
    </xf>
    <xf numFmtId="49" fontId="41" fillId="0" borderId="23" xfId="47" applyNumberFormat="1" applyFont="1" applyBorder="1" applyAlignment="1" applyProtection="1">
      <alignment horizontal="left" vertical="center"/>
    </xf>
    <xf numFmtId="0" fontId="41" fillId="0" borderId="23" xfId="49" applyNumberFormat="1" applyFont="1" applyBorder="1" applyAlignment="1" applyProtection="1">
      <alignment wrapText="1"/>
    </xf>
    <xf numFmtId="166" fontId="19" fillId="25" borderId="23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Fill="1"/>
    <xf numFmtId="0" fontId="26" fillId="0" borderId="23" xfId="0" applyFont="1" applyBorder="1" applyAlignment="1">
      <alignment vertical="center" wrapText="1"/>
    </xf>
    <xf numFmtId="166" fontId="26" fillId="38" borderId="0" xfId="0" applyNumberFormat="1" applyFont="1" applyFill="1" applyBorder="1" applyAlignment="1" applyProtection="1">
      <alignment horizontal="right" vertical="center" shrinkToFit="1"/>
      <protection locked="0"/>
    </xf>
    <xf numFmtId="0" fontId="26" fillId="0" borderId="23" xfId="0" applyFont="1" applyFill="1" applyBorder="1" applyAlignment="1">
      <alignment vertical="center" wrapText="1"/>
    </xf>
    <xf numFmtId="0" fontId="44" fillId="34" borderId="23" xfId="0" applyFont="1" applyFill="1" applyBorder="1" applyAlignment="1">
      <alignment vertical="center" wrapText="1"/>
    </xf>
    <xf numFmtId="0" fontId="44" fillId="0" borderId="23" xfId="0" applyFont="1" applyBorder="1" applyAlignment="1">
      <alignment horizontal="left" vertical="center" wrapText="1"/>
    </xf>
    <xf numFmtId="0" fontId="45" fillId="34" borderId="23" xfId="0" applyFont="1" applyFill="1" applyBorder="1" applyAlignment="1">
      <alignment vertical="center" wrapText="1"/>
    </xf>
    <xf numFmtId="0" fontId="45" fillId="0" borderId="23" xfId="0" applyFont="1" applyBorder="1" applyAlignment="1">
      <alignment horizontal="left" vertical="center" wrapText="1"/>
    </xf>
    <xf numFmtId="0" fontId="19" fillId="0" borderId="23" xfId="0" applyFont="1" applyFill="1" applyBorder="1" applyAlignment="1">
      <alignment vertical="center" wrapText="1"/>
    </xf>
    <xf numFmtId="0" fontId="26" fillId="0" borderId="23" xfId="0" applyFont="1" applyBorder="1" applyAlignment="1">
      <alignment wrapText="1"/>
    </xf>
    <xf numFmtId="0" fontId="19" fillId="25" borderId="23" xfId="0" applyFont="1" applyFill="1" applyBorder="1" applyAlignment="1">
      <alignment wrapText="1"/>
    </xf>
    <xf numFmtId="0" fontId="19" fillId="0" borderId="36" xfId="0" applyFont="1" applyFill="1" applyBorder="1" applyAlignment="1">
      <alignment wrapText="1"/>
    </xf>
    <xf numFmtId="0" fontId="26" fillId="0" borderId="36" xfId="0" applyFont="1" applyFill="1" applyBorder="1" applyAlignment="1">
      <alignment wrapText="1"/>
    </xf>
    <xf numFmtId="49" fontId="26" fillId="37" borderId="12" xfId="0" applyNumberFormat="1" applyFont="1" applyFill="1" applyBorder="1" applyAlignment="1">
      <alignment horizontal="left" vertical="center" shrinkToFit="1"/>
    </xf>
    <xf numFmtId="0" fontId="26" fillId="37" borderId="39" xfId="0" applyFont="1" applyFill="1" applyBorder="1" applyAlignment="1">
      <alignment horizontal="left" vertical="center" wrapText="1"/>
    </xf>
    <xf numFmtId="166" fontId="26" fillId="37" borderId="23" xfId="0" applyNumberFormat="1" applyFont="1" applyFill="1" applyBorder="1" applyAlignment="1" applyProtection="1">
      <alignment horizontal="right" vertical="center" shrinkToFit="1"/>
      <protection locked="0"/>
    </xf>
    <xf numFmtId="0" fontId="19" fillId="39" borderId="0" xfId="0" applyFont="1" applyFill="1"/>
    <xf numFmtId="167" fontId="43" fillId="0" borderId="34" xfId="46" applyNumberFormat="1" applyFont="1" applyAlignment="1" applyProtection="1">
      <alignment horizontal="right" vertical="center" wrapText="1"/>
    </xf>
    <xf numFmtId="166" fontId="19" fillId="0" borderId="0" xfId="0" applyNumberFormat="1" applyFont="1" applyFill="1" applyAlignment="1">
      <alignment horizontal="center" wrapText="1"/>
    </xf>
    <xf numFmtId="166" fontId="19" fillId="0" borderId="0" xfId="0" applyNumberFormat="1" applyFont="1" applyFill="1" applyAlignment="1">
      <alignment horizontal="right"/>
    </xf>
    <xf numFmtId="166" fontId="19" fillId="0" borderId="0" xfId="0" applyNumberFormat="1" applyFont="1" applyFill="1" applyBorder="1" applyAlignment="1">
      <alignment horizontal="center" wrapText="1"/>
    </xf>
    <xf numFmtId="166" fontId="19" fillId="0" borderId="0" xfId="0" applyNumberFormat="1" applyFont="1" applyFill="1" applyAlignment="1">
      <alignment horizontal="right" wrapText="1"/>
    </xf>
    <xf numFmtId="166" fontId="19" fillId="0" borderId="10" xfId="0" applyNumberFormat="1" applyFont="1" applyFill="1" applyBorder="1" applyAlignment="1">
      <alignment horizontal="center" vertical="center" wrapText="1"/>
    </xf>
    <xf numFmtId="166" fontId="41" fillId="0" borderId="34" xfId="48" applyNumberFormat="1" applyFont="1" applyProtection="1">
      <alignment horizontal="right" shrinkToFit="1"/>
    </xf>
    <xf numFmtId="166" fontId="26" fillId="0" borderId="23" xfId="0" applyNumberFormat="1" applyFont="1" applyBorder="1" applyAlignment="1">
      <alignment horizontal="right" vertical="center" wrapText="1" readingOrder="1"/>
    </xf>
    <xf numFmtId="166" fontId="19" fillId="0" borderId="23" xfId="42" applyNumberFormat="1" applyFont="1" applyBorder="1" applyAlignment="1">
      <alignment horizontal="right" vertical="center" wrapText="1" readingOrder="1"/>
    </xf>
    <xf numFmtId="166" fontId="26" fillId="0" borderId="23" xfId="42" applyNumberFormat="1" applyFont="1" applyBorder="1" applyAlignment="1">
      <alignment horizontal="right" vertical="center" wrapText="1" readingOrder="1"/>
    </xf>
    <xf numFmtId="166" fontId="19" fillId="0" borderId="23" xfId="0" applyNumberFormat="1" applyFont="1" applyBorder="1" applyAlignment="1">
      <alignment horizontal="right" vertical="center" wrapText="1" readingOrder="1"/>
    </xf>
    <xf numFmtId="166" fontId="19" fillId="0" borderId="23" xfId="0" applyNumberFormat="1" applyFont="1" applyFill="1" applyBorder="1" applyAlignment="1">
      <alignment horizontal="right" vertical="center" wrapText="1" readingOrder="1"/>
    </xf>
    <xf numFmtId="166" fontId="44" fillId="34" borderId="23" xfId="0" applyNumberFormat="1" applyFont="1" applyFill="1" applyBorder="1" applyAlignment="1">
      <alignment horizontal="right" vertical="center" wrapText="1" readingOrder="1"/>
    </xf>
    <xf numFmtId="166" fontId="45" fillId="34" borderId="23" xfId="0" applyNumberFormat="1" applyFont="1" applyFill="1" applyBorder="1" applyAlignment="1">
      <alignment horizontal="right" vertical="center" wrapText="1" readingOrder="1"/>
    </xf>
    <xf numFmtId="166" fontId="26" fillId="0" borderId="23" xfId="0" applyNumberFormat="1" applyFont="1" applyFill="1" applyBorder="1" applyAlignment="1">
      <alignment horizontal="right" vertical="center" wrapText="1" readingOrder="1"/>
    </xf>
    <xf numFmtId="166" fontId="45" fillId="0" borderId="23" xfId="0" applyNumberFormat="1" applyFont="1" applyBorder="1" applyAlignment="1">
      <alignment horizontal="right" vertical="center" wrapText="1" readingOrder="1"/>
    </xf>
    <xf numFmtId="166" fontId="26" fillId="0" borderId="23" xfId="42" applyNumberFormat="1" applyFont="1" applyFill="1" applyBorder="1" applyAlignment="1">
      <alignment horizontal="right" vertical="center" wrapText="1" readingOrder="1"/>
    </xf>
    <xf numFmtId="166" fontId="19" fillId="0" borderId="0" xfId="0" applyNumberFormat="1" applyFont="1" applyBorder="1" applyAlignment="1">
      <alignment horizontal="center" wrapText="1"/>
    </xf>
    <xf numFmtId="166" fontId="19" fillId="0" borderId="0" xfId="0" applyNumberFormat="1" applyFont="1" applyAlignment="1">
      <alignment wrapText="1"/>
    </xf>
    <xf numFmtId="166" fontId="44" fillId="0" borderId="23" xfId="0" applyNumberFormat="1" applyFont="1" applyFill="1" applyBorder="1" applyAlignment="1">
      <alignment horizontal="right" vertical="center" wrapText="1" readingOrder="1"/>
    </xf>
    <xf numFmtId="169" fontId="19" fillId="0" borderId="0" xfId="0" applyNumberFormat="1" applyFont="1"/>
    <xf numFmtId="166" fontId="19" fillId="0" borderId="0" xfId="0" applyNumberFormat="1" applyFont="1"/>
    <xf numFmtId="166" fontId="43" fillId="0" borderId="34" xfId="46" applyNumberFormat="1" applyFont="1" applyAlignment="1" applyProtection="1">
      <alignment horizontal="right" vertical="center" wrapText="1"/>
    </xf>
    <xf numFmtId="168" fontId="26" fillId="0" borderId="10" xfId="0" applyNumberFormat="1" applyFont="1" applyFill="1" applyBorder="1" applyAlignment="1">
      <alignment horizontal="center" vertical="center" wrapText="1"/>
    </xf>
    <xf numFmtId="0" fontId="26" fillId="0" borderId="23" xfId="44" applyFont="1" applyFill="1" applyBorder="1" applyAlignment="1">
      <alignment horizontal="left" vertical="center" wrapText="1"/>
    </xf>
    <xf numFmtId="0" fontId="19" fillId="0" borderId="23" xfId="44" applyFont="1" applyFill="1" applyBorder="1" applyAlignment="1">
      <alignment horizontal="center" vertical="center"/>
    </xf>
    <xf numFmtId="49" fontId="19" fillId="0" borderId="23" xfId="44" applyNumberFormat="1" applyFont="1" applyFill="1" applyBorder="1" applyAlignment="1">
      <alignment horizontal="center" vertical="center"/>
    </xf>
    <xf numFmtId="166" fontId="19" fillId="0" borderId="23" xfId="44" applyNumberFormat="1" applyFont="1" applyFill="1" applyBorder="1" applyAlignment="1">
      <alignment horizontal="right" vertical="center"/>
    </xf>
    <xf numFmtId="0" fontId="19" fillId="0" borderId="23" xfId="44" applyFont="1" applyFill="1" applyBorder="1" applyAlignment="1">
      <alignment horizontal="left" vertical="center" wrapText="1"/>
    </xf>
    <xf numFmtId="0" fontId="32" fillId="0" borderId="23" xfId="44" applyFont="1" applyFill="1" applyBorder="1" applyAlignment="1">
      <alignment horizontal="left" vertical="center" wrapText="1"/>
    </xf>
    <xf numFmtId="0" fontId="32" fillId="0" borderId="23" xfId="44" applyFont="1" applyFill="1" applyBorder="1" applyAlignment="1">
      <alignment horizontal="center" vertical="center"/>
    </xf>
    <xf numFmtId="49" fontId="32" fillId="0" borderId="23" xfId="44" applyNumberFormat="1" applyFont="1" applyFill="1" applyBorder="1" applyAlignment="1">
      <alignment horizontal="center" vertical="center"/>
    </xf>
    <xf numFmtId="166" fontId="32" fillId="0" borderId="23" xfId="44" applyNumberFormat="1" applyFont="1" applyFill="1" applyBorder="1" applyAlignment="1">
      <alignment horizontal="right" vertical="center"/>
    </xf>
    <xf numFmtId="0" fontId="26" fillId="0" borderId="23" xfId="44" applyFont="1" applyFill="1" applyBorder="1" applyAlignment="1">
      <alignment horizontal="center" vertical="center"/>
    </xf>
    <xf numFmtId="49" fontId="26" fillId="0" borderId="23" xfId="44" applyNumberFormat="1" applyFont="1" applyFill="1" applyBorder="1" applyAlignment="1">
      <alignment horizontal="center" vertical="center"/>
    </xf>
    <xf numFmtId="166" fontId="26" fillId="0" borderId="23" xfId="44" applyNumberFormat="1" applyFont="1" applyFill="1" applyBorder="1" applyAlignment="1">
      <alignment horizontal="right" vertical="center"/>
    </xf>
    <xf numFmtId="49" fontId="19" fillId="0" borderId="32" xfId="0" applyNumberFormat="1" applyFont="1" applyFill="1" applyBorder="1" applyAlignment="1" applyProtection="1">
      <alignment wrapText="1"/>
      <protection locked="0"/>
    </xf>
    <xf numFmtId="49" fontId="32" fillId="0" borderId="32" xfId="0" applyNumberFormat="1" applyFont="1" applyFill="1" applyBorder="1" applyAlignment="1" applyProtection="1">
      <alignment wrapText="1"/>
      <protection locked="0"/>
    </xf>
    <xf numFmtId="166" fontId="46" fillId="0" borderId="0" xfId="0" applyNumberFormat="1" applyFont="1"/>
    <xf numFmtId="0" fontId="41" fillId="0" borderId="23" xfId="45" applyNumberFormat="1" applyFont="1" applyFill="1" applyBorder="1" applyAlignment="1" applyProtection="1">
      <alignment horizontal="left" vertical="center" wrapText="1"/>
    </xf>
    <xf numFmtId="166" fontId="19" fillId="0" borderId="24" xfId="0" applyNumberFormat="1" applyFont="1" applyFill="1" applyBorder="1" applyAlignment="1" applyProtection="1">
      <alignment horizontal="right" vertical="center" shrinkToFit="1"/>
      <protection locked="0"/>
    </xf>
    <xf numFmtId="166" fontId="41" fillId="0" borderId="34" xfId="48" applyNumberFormat="1" applyFont="1" applyFill="1" applyAlignment="1" applyProtection="1">
      <alignment horizontal="right" vertical="center" shrinkToFit="1"/>
    </xf>
    <xf numFmtId="0" fontId="19" fillId="0" borderId="31" xfId="0" applyFont="1" applyFill="1" applyBorder="1" applyAlignment="1">
      <alignment vertical="center" wrapText="1"/>
    </xf>
    <xf numFmtId="166" fontId="19" fillId="0" borderId="26" xfId="0" applyNumberFormat="1" applyFont="1" applyFill="1" applyBorder="1" applyAlignment="1" applyProtection="1">
      <alignment horizontal="right" vertical="center" shrinkToFit="1"/>
      <protection locked="0"/>
    </xf>
    <xf numFmtId="49" fontId="41" fillId="0" borderId="23" xfId="47" applyNumberFormat="1" applyFont="1" applyFill="1" applyBorder="1" applyAlignment="1" applyProtection="1">
      <alignment horizontal="left"/>
    </xf>
    <xf numFmtId="0" fontId="41" fillId="0" borderId="23" xfId="45" applyNumberFormat="1" applyFont="1" applyFill="1" applyBorder="1" applyAlignment="1" applyProtection="1">
      <alignment vertical="center" wrapText="1"/>
    </xf>
    <xf numFmtId="166" fontId="19" fillId="0" borderId="23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0" xfId="0" applyFont="1" applyBorder="1" applyAlignment="1">
      <alignment horizontal="center" wrapText="1"/>
    </xf>
    <xf numFmtId="0" fontId="19" fillId="35" borderId="0" xfId="0" applyFont="1" applyFill="1" applyAlignment="1">
      <alignment horizontal="right" vertical="center" wrapText="1"/>
    </xf>
    <xf numFmtId="0" fontId="26" fillId="0" borderId="0" xfId="0" applyFont="1" applyFill="1" applyBorder="1" applyAlignment="1">
      <alignment horizontal="center" wrapText="1"/>
    </xf>
    <xf numFmtId="0" fontId="19" fillId="0" borderId="0" xfId="0" applyFont="1" applyAlignment="1">
      <alignment wrapText="1"/>
    </xf>
    <xf numFmtId="166" fontId="26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0" fontId="25" fillId="27" borderId="10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19" fillId="35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Border="1" applyAlignment="1">
      <alignment horizont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textRotation="90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66" fontId="26" fillId="0" borderId="23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9" fillId="35" borderId="0" xfId="36" applyFont="1" applyFill="1" applyAlignment="1">
      <alignment horizontal="right" vertical="center" wrapText="1"/>
    </xf>
    <xf numFmtId="0" fontId="21" fillId="35" borderId="0" xfId="36" applyFont="1" applyFill="1" applyAlignment="1">
      <alignment horizontal="right" vertical="center" wrapText="1"/>
    </xf>
    <xf numFmtId="0" fontId="27" fillId="0" borderId="0" xfId="36" applyFont="1" applyAlignment="1">
      <alignment horizontal="center" vertical="center" wrapText="1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0" xfId="45"/>
    <cellStyle name="xl32" xfId="49"/>
    <cellStyle name="xl41" xfId="47"/>
    <cellStyle name="xl50" xfId="48"/>
    <cellStyle name="xl83" xfId="46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4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2" defaultPivotStyle="PivotStyleLight16"/>
  <colors>
    <mruColors>
      <color rgb="FFCCFFCC"/>
      <color rgb="FF99FF99"/>
      <color rgb="FFCCFF99"/>
      <color rgb="FF99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view="pageBreakPreview" topLeftCell="A113" zoomScale="110" zoomScaleNormal="115" zoomScaleSheetLayoutView="110" workbookViewId="0">
      <selection sqref="A1:D1"/>
    </sheetView>
  </sheetViews>
  <sheetFormatPr defaultRowHeight="12.75" x14ac:dyDescent="0.2"/>
  <cols>
    <col min="1" max="1" width="30.42578125" style="324" customWidth="1"/>
    <col min="2" max="2" width="71" style="324" customWidth="1"/>
    <col min="3" max="3" width="15.28515625" style="388" customWidth="1"/>
    <col min="4" max="4" width="15.7109375" style="388" customWidth="1"/>
    <col min="5" max="16384" width="9.140625" style="5"/>
  </cols>
  <sheetData>
    <row r="1" spans="1:7" ht="45" customHeight="1" x14ac:dyDescent="0.2">
      <c r="A1" s="418" t="s">
        <v>421</v>
      </c>
      <c r="B1" s="418"/>
      <c r="C1" s="418"/>
      <c r="D1" s="418"/>
    </row>
    <row r="2" spans="1:7" ht="19.5" customHeight="1" x14ac:dyDescent="0.2">
      <c r="A2" s="3"/>
      <c r="B2" s="3"/>
      <c r="C2" s="371"/>
      <c r="D2" s="372"/>
    </row>
    <row r="3" spans="1:7" x14ac:dyDescent="0.2">
      <c r="A3" s="419" t="s">
        <v>302</v>
      </c>
      <c r="B3" s="419"/>
      <c r="C3" s="419"/>
      <c r="D3" s="420"/>
    </row>
    <row r="4" spans="1:7" ht="12.75" customHeight="1" x14ac:dyDescent="0.2">
      <c r="A4" s="422"/>
      <c r="B4" s="422"/>
      <c r="C4" s="373"/>
      <c r="D4" s="374" t="s">
        <v>86</v>
      </c>
    </row>
    <row r="5" spans="1:7" ht="12.75" customHeight="1" x14ac:dyDescent="0.2">
      <c r="A5" s="423" t="s">
        <v>1</v>
      </c>
      <c r="B5" s="424" t="s">
        <v>2</v>
      </c>
      <c r="C5" s="421" t="s">
        <v>303</v>
      </c>
      <c r="D5" s="421" t="s">
        <v>304</v>
      </c>
    </row>
    <row r="6" spans="1:7" ht="60" customHeight="1" x14ac:dyDescent="0.2">
      <c r="A6" s="423"/>
      <c r="B6" s="424"/>
      <c r="C6" s="421"/>
      <c r="D6" s="421"/>
    </row>
    <row r="7" spans="1:7" ht="12.75" customHeight="1" x14ac:dyDescent="0.2">
      <c r="A7" s="325">
        <v>1</v>
      </c>
      <c r="B7" s="325">
        <v>2</v>
      </c>
      <c r="C7" s="375">
        <v>3</v>
      </c>
      <c r="D7" s="375">
        <v>4</v>
      </c>
    </row>
    <row r="8" spans="1:7" s="175" customFormat="1" x14ac:dyDescent="0.2">
      <c r="A8" s="151" t="s">
        <v>338</v>
      </c>
      <c r="B8" s="226" t="s">
        <v>3</v>
      </c>
      <c r="C8" s="221">
        <f>C9+C18+C23+C31+C33+C36+C39</f>
        <v>8545.1</v>
      </c>
      <c r="D8" s="221">
        <f>D9+D18+D23+D31+D33+D36+D39</f>
        <v>8581.6329800000003</v>
      </c>
      <c r="G8" s="330"/>
    </row>
    <row r="9" spans="1:7" s="175" customFormat="1" x14ac:dyDescent="0.2">
      <c r="A9" s="152" t="s">
        <v>339</v>
      </c>
      <c r="B9" s="69" t="s">
        <v>4</v>
      </c>
      <c r="C9" s="222">
        <f>C10</f>
        <v>3815.1</v>
      </c>
      <c r="D9" s="222">
        <f>D10</f>
        <v>3856.3764000000001</v>
      </c>
    </row>
    <row r="10" spans="1:7" x14ac:dyDescent="0.2">
      <c r="A10" s="153" t="s">
        <v>340</v>
      </c>
      <c r="B10" s="337" t="s">
        <v>5</v>
      </c>
      <c r="C10" s="227">
        <f>C11+C15</f>
        <v>3815.1</v>
      </c>
      <c r="D10" s="227">
        <f>D11+D15</f>
        <v>3856.3764000000001</v>
      </c>
    </row>
    <row r="11" spans="1:7" ht="51" x14ac:dyDescent="0.2">
      <c r="A11" s="361" t="s">
        <v>417</v>
      </c>
      <c r="B11" s="409" t="s">
        <v>387</v>
      </c>
      <c r="C11" s="410">
        <f>C13+C14+C12</f>
        <v>3812</v>
      </c>
      <c r="D11" s="228">
        <f>D13+D14+D12</f>
        <v>3853.26748</v>
      </c>
    </row>
    <row r="12" spans="1:7" ht="63.75" hidden="1" x14ac:dyDescent="0.2">
      <c r="A12" s="361" t="s">
        <v>378</v>
      </c>
      <c r="B12" s="409" t="s">
        <v>388</v>
      </c>
      <c r="C12" s="410">
        <v>3812</v>
      </c>
      <c r="D12" s="411">
        <v>3853.1762399999998</v>
      </c>
    </row>
    <row r="13" spans="1:7" ht="51" hidden="1" x14ac:dyDescent="0.2">
      <c r="A13" s="361" t="s">
        <v>379</v>
      </c>
      <c r="B13" s="409" t="s">
        <v>389</v>
      </c>
      <c r="C13" s="410"/>
      <c r="D13" s="411">
        <v>6.6180000000000003E-2</v>
      </c>
    </row>
    <row r="14" spans="1:7" ht="63.75" hidden="1" x14ac:dyDescent="0.2">
      <c r="A14" s="412" t="s">
        <v>380</v>
      </c>
      <c r="B14" s="409" t="s">
        <v>390</v>
      </c>
      <c r="C14" s="413"/>
      <c r="D14" s="411">
        <v>2.5059999999999999E-2</v>
      </c>
    </row>
    <row r="15" spans="1:7" ht="25.5" x14ac:dyDescent="0.2">
      <c r="A15" s="414" t="s">
        <v>381</v>
      </c>
      <c r="B15" s="415" t="s">
        <v>384</v>
      </c>
      <c r="C15" s="334">
        <v>3.1</v>
      </c>
      <c r="D15" s="416">
        <f>D16+D17</f>
        <v>3.1089199999999999</v>
      </c>
    </row>
    <row r="16" spans="1:7" ht="51" hidden="1" x14ac:dyDescent="0.2">
      <c r="A16" s="335" t="s">
        <v>382</v>
      </c>
      <c r="B16" s="336" t="s">
        <v>385</v>
      </c>
      <c r="C16" s="334"/>
      <c r="D16" s="376">
        <v>3.0939999999999999</v>
      </c>
    </row>
    <row r="17" spans="1:4" ht="38.25" hidden="1" x14ac:dyDescent="0.2">
      <c r="A17" s="335" t="s">
        <v>383</v>
      </c>
      <c r="B17" s="336" t="s">
        <v>386</v>
      </c>
      <c r="C17" s="334"/>
      <c r="D17" s="376">
        <v>1.4919999999999999E-2</v>
      </c>
    </row>
    <row r="18" spans="1:4" x14ac:dyDescent="0.2">
      <c r="A18" s="332" t="s">
        <v>341</v>
      </c>
      <c r="B18" s="72" t="s">
        <v>100</v>
      </c>
      <c r="C18" s="333">
        <f>C21+C19</f>
        <v>4579.3999999999996</v>
      </c>
      <c r="D18" s="333">
        <f>D21+D19</f>
        <v>4578.4996999999994</v>
      </c>
    </row>
    <row r="19" spans="1:4" x14ac:dyDescent="0.2">
      <c r="A19" s="234" t="s">
        <v>420</v>
      </c>
      <c r="B19" s="235" t="s">
        <v>317</v>
      </c>
      <c r="C19" s="236">
        <f>C20</f>
        <v>56.4</v>
      </c>
      <c r="D19" s="236">
        <f>D20</f>
        <v>56.400500000000001</v>
      </c>
    </row>
    <row r="20" spans="1:4" ht="25.5" x14ac:dyDescent="0.2">
      <c r="A20" s="154" t="s">
        <v>319</v>
      </c>
      <c r="B20" s="57" t="s">
        <v>318</v>
      </c>
      <c r="C20" s="228">
        <v>56.4</v>
      </c>
      <c r="D20" s="228">
        <v>56.400500000000001</v>
      </c>
    </row>
    <row r="21" spans="1:4" x14ac:dyDescent="0.2">
      <c r="A21" s="153" t="s">
        <v>357</v>
      </c>
      <c r="B21" s="130" t="s">
        <v>101</v>
      </c>
      <c r="C21" s="227">
        <f>C22</f>
        <v>4523</v>
      </c>
      <c r="D21" s="227">
        <f>D22</f>
        <v>4522.0991999999997</v>
      </c>
    </row>
    <row r="22" spans="1:4" x14ac:dyDescent="0.2">
      <c r="A22" s="154" t="s">
        <v>102</v>
      </c>
      <c r="B22" s="57" t="s">
        <v>6</v>
      </c>
      <c r="C22" s="228">
        <v>4523</v>
      </c>
      <c r="D22" s="228">
        <v>4522.0991999999997</v>
      </c>
    </row>
    <row r="23" spans="1:4" s="175" customFormat="1" x14ac:dyDescent="0.2">
      <c r="A23" s="155" t="s">
        <v>342</v>
      </c>
      <c r="B23" s="69" t="s">
        <v>7</v>
      </c>
      <c r="C23" s="222">
        <f>C26+C24</f>
        <v>61.6</v>
      </c>
      <c r="D23" s="222">
        <f>D26+D24</f>
        <v>59.785699999999999</v>
      </c>
    </row>
    <row r="24" spans="1:4" x14ac:dyDescent="0.2">
      <c r="A24" s="156" t="s">
        <v>343</v>
      </c>
      <c r="B24" s="116" t="s">
        <v>8</v>
      </c>
      <c r="C24" s="223">
        <f>C25</f>
        <v>4.5999999999999996</v>
      </c>
      <c r="D24" s="223">
        <f>D25</f>
        <v>4.4715499999999997</v>
      </c>
    </row>
    <row r="25" spans="1:4" ht="25.5" x14ac:dyDescent="0.2">
      <c r="A25" s="157" t="s">
        <v>9</v>
      </c>
      <c r="B25" s="57" t="s">
        <v>75</v>
      </c>
      <c r="C25" s="228">
        <v>4.5999999999999996</v>
      </c>
      <c r="D25" s="228">
        <v>4.4715499999999997</v>
      </c>
    </row>
    <row r="26" spans="1:4" s="175" customFormat="1" x14ac:dyDescent="0.2">
      <c r="A26" s="158" t="s">
        <v>344</v>
      </c>
      <c r="B26" s="116" t="s">
        <v>10</v>
      </c>
      <c r="C26" s="223">
        <f>C27+C29</f>
        <v>57</v>
      </c>
      <c r="D26" s="223">
        <f>D27+D29</f>
        <v>55.314149999999998</v>
      </c>
    </row>
    <row r="27" spans="1:4" ht="25.5" x14ac:dyDescent="0.2">
      <c r="A27" s="65" t="s">
        <v>345</v>
      </c>
      <c r="B27" s="65" t="s">
        <v>76</v>
      </c>
      <c r="C27" s="229">
        <f>C28</f>
        <v>50</v>
      </c>
      <c r="D27" s="229">
        <f>D28</f>
        <v>49.6218</v>
      </c>
    </row>
    <row r="28" spans="1:4" ht="25.5" x14ac:dyDescent="0.2">
      <c r="A28" s="154" t="s">
        <v>77</v>
      </c>
      <c r="B28" s="57" t="s">
        <v>78</v>
      </c>
      <c r="C28" s="228">
        <v>50</v>
      </c>
      <c r="D28" s="228">
        <v>49.6218</v>
      </c>
    </row>
    <row r="29" spans="1:4" s="175" customFormat="1" x14ac:dyDescent="0.2">
      <c r="A29" s="159" t="s">
        <v>346</v>
      </c>
      <c r="B29" s="65" t="s">
        <v>79</v>
      </c>
      <c r="C29" s="230">
        <f>C30</f>
        <v>7</v>
      </c>
      <c r="D29" s="230">
        <f>D30</f>
        <v>5.6923500000000002</v>
      </c>
    </row>
    <row r="30" spans="1:4" ht="25.5" x14ac:dyDescent="0.2">
      <c r="A30" s="154" t="s">
        <v>80</v>
      </c>
      <c r="B30" s="57" t="s">
        <v>81</v>
      </c>
      <c r="C30" s="228">
        <v>7</v>
      </c>
      <c r="D30" s="228">
        <v>5.6923500000000002</v>
      </c>
    </row>
    <row r="31" spans="1:4" s="175" customFormat="1" ht="38.25" customHeight="1" x14ac:dyDescent="0.2">
      <c r="A31" s="158" t="s">
        <v>347</v>
      </c>
      <c r="B31" s="116" t="s">
        <v>11</v>
      </c>
      <c r="C31" s="223">
        <f>C32</f>
        <v>2</v>
      </c>
      <c r="D31" s="223">
        <f>D32</f>
        <v>2</v>
      </c>
    </row>
    <row r="32" spans="1:4" ht="51" x14ac:dyDescent="0.2">
      <c r="A32" s="154" t="s">
        <v>103</v>
      </c>
      <c r="B32" s="57" t="s">
        <v>12</v>
      </c>
      <c r="C32" s="228">
        <v>2</v>
      </c>
      <c r="D32" s="228">
        <v>2</v>
      </c>
    </row>
    <row r="33" spans="1:4" ht="25.5" x14ac:dyDescent="0.2">
      <c r="A33" s="152" t="s">
        <v>348</v>
      </c>
      <c r="B33" s="69" t="s">
        <v>172</v>
      </c>
      <c r="C33" s="222">
        <f>C34</f>
        <v>41.3</v>
      </c>
      <c r="D33" s="222">
        <f>D34</f>
        <v>39.318399999999997</v>
      </c>
    </row>
    <row r="34" spans="1:4" ht="51" x14ac:dyDescent="0.2">
      <c r="A34" s="158" t="s">
        <v>349</v>
      </c>
      <c r="B34" s="116" t="s">
        <v>173</v>
      </c>
      <c r="C34" s="223">
        <f>C35</f>
        <v>41.3</v>
      </c>
      <c r="D34" s="223">
        <f>D35</f>
        <v>39.318399999999997</v>
      </c>
    </row>
    <row r="35" spans="1:4" ht="51" x14ac:dyDescent="0.2">
      <c r="A35" s="154" t="s">
        <v>174</v>
      </c>
      <c r="B35" s="57" t="s">
        <v>175</v>
      </c>
      <c r="C35" s="228">
        <v>41.3</v>
      </c>
      <c r="D35" s="228">
        <v>39.318399999999997</v>
      </c>
    </row>
    <row r="36" spans="1:4" ht="25.5" x14ac:dyDescent="0.2">
      <c r="A36" s="152" t="s">
        <v>350</v>
      </c>
      <c r="B36" s="69" t="s">
        <v>320</v>
      </c>
      <c r="C36" s="222">
        <f>C37</f>
        <v>0.7</v>
      </c>
      <c r="D36" s="222">
        <f>D37</f>
        <v>0.65278000000000003</v>
      </c>
    </row>
    <row r="37" spans="1:4" x14ac:dyDescent="0.2">
      <c r="A37" s="158" t="s">
        <v>351</v>
      </c>
      <c r="B37" s="116" t="s">
        <v>322</v>
      </c>
      <c r="C37" s="223">
        <f>C38</f>
        <v>0.7</v>
      </c>
      <c r="D37" s="223">
        <f>D38</f>
        <v>0.65278000000000003</v>
      </c>
    </row>
    <row r="38" spans="1:4" x14ac:dyDescent="0.2">
      <c r="A38" s="154" t="s">
        <v>323</v>
      </c>
      <c r="B38" s="57" t="s">
        <v>321</v>
      </c>
      <c r="C38" s="228">
        <v>0.7</v>
      </c>
      <c r="D38" s="228">
        <v>0.65278000000000003</v>
      </c>
    </row>
    <row r="39" spans="1:4" x14ac:dyDescent="0.2">
      <c r="A39" s="152" t="s">
        <v>352</v>
      </c>
      <c r="B39" s="69" t="s">
        <v>247</v>
      </c>
      <c r="C39" s="222">
        <f>C40</f>
        <v>45</v>
      </c>
      <c r="D39" s="222">
        <f>D40</f>
        <v>45</v>
      </c>
    </row>
    <row r="40" spans="1:4" ht="38.25" x14ac:dyDescent="0.2">
      <c r="A40" s="158" t="s">
        <v>353</v>
      </c>
      <c r="B40" s="116" t="s">
        <v>248</v>
      </c>
      <c r="C40" s="223">
        <f>C41</f>
        <v>45</v>
      </c>
      <c r="D40" s="223">
        <f>D41</f>
        <v>45</v>
      </c>
    </row>
    <row r="41" spans="1:4" ht="38.25" x14ac:dyDescent="0.2">
      <c r="A41" s="154" t="s">
        <v>250</v>
      </c>
      <c r="B41" s="57" t="s">
        <v>249</v>
      </c>
      <c r="C41" s="228">
        <v>45</v>
      </c>
      <c r="D41" s="228">
        <v>45</v>
      </c>
    </row>
    <row r="42" spans="1:4" x14ac:dyDescent="0.2">
      <c r="A42" s="155" t="s">
        <v>354</v>
      </c>
      <c r="B42" s="69" t="s">
        <v>13</v>
      </c>
      <c r="C42" s="222">
        <f>C43+C126+C124</f>
        <v>15940.4</v>
      </c>
      <c r="D42" s="222">
        <f>D43+D126+D124</f>
        <v>15754.101279999997</v>
      </c>
    </row>
    <row r="43" spans="1:4" ht="25.5" x14ac:dyDescent="0.2">
      <c r="A43" s="155" t="s">
        <v>355</v>
      </c>
      <c r="B43" s="69" t="s">
        <v>14</v>
      </c>
      <c r="C43" s="222">
        <f>C44+C55+C62+C50</f>
        <v>15388.4</v>
      </c>
      <c r="D43" s="222">
        <f>D44+D55+D62+D50</f>
        <v>15202.114989999998</v>
      </c>
    </row>
    <row r="44" spans="1:4" x14ac:dyDescent="0.2">
      <c r="A44" s="156" t="s">
        <v>358</v>
      </c>
      <c r="B44" s="131" t="s">
        <v>153</v>
      </c>
      <c r="C44" s="223">
        <f>C45+C47</f>
        <v>7282.2999999999993</v>
      </c>
      <c r="D44" s="223">
        <f>D45+D47</f>
        <v>7282.2999999999993</v>
      </c>
    </row>
    <row r="45" spans="1:4" x14ac:dyDescent="0.2">
      <c r="A45" s="156" t="s">
        <v>359</v>
      </c>
      <c r="B45" s="131" t="s">
        <v>154</v>
      </c>
      <c r="C45" s="223">
        <f>C46</f>
        <v>637.4</v>
      </c>
      <c r="D45" s="223">
        <f>D46</f>
        <v>637.4</v>
      </c>
    </row>
    <row r="46" spans="1:4" s="175" customFormat="1" ht="25.5" x14ac:dyDescent="0.2">
      <c r="A46" s="157" t="s">
        <v>360</v>
      </c>
      <c r="B46" s="70" t="s">
        <v>144</v>
      </c>
      <c r="C46" s="228">
        <v>637.4</v>
      </c>
      <c r="D46" s="228">
        <v>637.4</v>
      </c>
    </row>
    <row r="47" spans="1:4" s="175" customFormat="1" x14ac:dyDescent="0.2">
      <c r="A47" s="156" t="s">
        <v>361</v>
      </c>
      <c r="B47" s="131" t="s">
        <v>155</v>
      </c>
      <c r="C47" s="223">
        <f>C48</f>
        <v>6644.9</v>
      </c>
      <c r="D47" s="223">
        <f>D48</f>
        <v>6644.9</v>
      </c>
    </row>
    <row r="48" spans="1:4" s="175" customFormat="1" x14ac:dyDescent="0.2">
      <c r="A48" s="156" t="s">
        <v>362</v>
      </c>
      <c r="B48" s="131" t="s">
        <v>156</v>
      </c>
      <c r="C48" s="223">
        <f>C49</f>
        <v>6644.9</v>
      </c>
      <c r="D48" s="223">
        <f>D49</f>
        <v>6644.9</v>
      </c>
    </row>
    <row r="49" spans="1:4" s="175" customFormat="1" ht="27" customHeight="1" x14ac:dyDescent="0.2">
      <c r="A49" s="157" t="s">
        <v>363</v>
      </c>
      <c r="B49" s="71" t="s">
        <v>157</v>
      </c>
      <c r="C49" s="228">
        <v>6644.9</v>
      </c>
      <c r="D49" s="228">
        <v>6644.9</v>
      </c>
    </row>
    <row r="50" spans="1:4" s="175" customFormat="1" ht="27" customHeight="1" x14ac:dyDescent="0.2">
      <c r="A50" s="163" t="s">
        <v>364</v>
      </c>
      <c r="B50" s="164" t="s">
        <v>239</v>
      </c>
      <c r="C50" s="224">
        <f t="shared" ref="C50:D51" si="0">C51</f>
        <v>30</v>
      </c>
      <c r="D50" s="224">
        <f t="shared" si="0"/>
        <v>0</v>
      </c>
    </row>
    <row r="51" spans="1:4" s="175" customFormat="1" x14ac:dyDescent="0.2">
      <c r="A51" s="163" t="s">
        <v>365</v>
      </c>
      <c r="B51" s="164" t="s">
        <v>240</v>
      </c>
      <c r="C51" s="224">
        <f>C52</f>
        <v>30</v>
      </c>
      <c r="D51" s="224">
        <f t="shared" si="0"/>
        <v>0</v>
      </c>
    </row>
    <row r="52" spans="1:4" s="175" customFormat="1" x14ac:dyDescent="0.2">
      <c r="A52" s="163" t="s">
        <v>366</v>
      </c>
      <c r="B52" s="164" t="s">
        <v>241</v>
      </c>
      <c r="C52" s="224">
        <f>C53+C54</f>
        <v>30</v>
      </c>
      <c r="D52" s="224">
        <f>D53+D54</f>
        <v>0</v>
      </c>
    </row>
    <row r="53" spans="1:4" s="175" customFormat="1" hidden="1" x14ac:dyDescent="0.2">
      <c r="A53" s="172" t="s">
        <v>238</v>
      </c>
      <c r="B53" s="173"/>
      <c r="C53" s="225"/>
      <c r="D53" s="225"/>
    </row>
    <row r="54" spans="1:4" s="175" customFormat="1" x14ac:dyDescent="0.2">
      <c r="A54" s="157" t="s">
        <v>367</v>
      </c>
      <c r="B54" s="71" t="s">
        <v>241</v>
      </c>
      <c r="C54" s="228">
        <v>30</v>
      </c>
      <c r="D54" s="228">
        <v>0</v>
      </c>
    </row>
    <row r="55" spans="1:4" s="175" customFormat="1" x14ac:dyDescent="0.2">
      <c r="A55" s="155" t="s">
        <v>368</v>
      </c>
      <c r="B55" s="72" t="s">
        <v>158</v>
      </c>
      <c r="C55" s="202">
        <f>C56+C60</f>
        <v>279.89999999999998</v>
      </c>
      <c r="D55" s="202">
        <f>D56+D60</f>
        <v>279.89999999999998</v>
      </c>
    </row>
    <row r="56" spans="1:4" s="175" customFormat="1" ht="26.25" customHeight="1" x14ac:dyDescent="0.2">
      <c r="A56" s="156" t="s">
        <v>369</v>
      </c>
      <c r="B56" s="116" t="s">
        <v>15</v>
      </c>
      <c r="C56" s="196">
        <f>C58+C59</f>
        <v>228.5</v>
      </c>
      <c r="D56" s="196">
        <f>D58+D59</f>
        <v>228.5</v>
      </c>
    </row>
    <row r="57" spans="1:4" s="175" customFormat="1" ht="30" customHeight="1" x14ac:dyDescent="0.2">
      <c r="A57" s="156" t="s">
        <v>370</v>
      </c>
      <c r="B57" s="116" t="s">
        <v>159</v>
      </c>
      <c r="C57" s="196">
        <f>C56</f>
        <v>228.5</v>
      </c>
      <c r="D57" s="196">
        <f>D56</f>
        <v>228.5</v>
      </c>
    </row>
    <row r="58" spans="1:4" s="175" customFormat="1" ht="38.25" x14ac:dyDescent="0.2">
      <c r="A58" s="154" t="s">
        <v>371</v>
      </c>
      <c r="B58" s="57" t="s">
        <v>419</v>
      </c>
      <c r="C58" s="194">
        <v>24.5</v>
      </c>
      <c r="D58" s="194">
        <v>24.5</v>
      </c>
    </row>
    <row r="59" spans="1:4" s="175" customFormat="1" ht="58.5" customHeight="1" x14ac:dyDescent="0.2">
      <c r="A59" s="154" t="s">
        <v>160</v>
      </c>
      <c r="B59" s="57" t="s">
        <v>176</v>
      </c>
      <c r="C59" s="194">
        <v>204</v>
      </c>
      <c r="D59" s="194">
        <v>204</v>
      </c>
    </row>
    <row r="60" spans="1:4" ht="27.75" customHeight="1" x14ac:dyDescent="0.2">
      <c r="A60" s="155" t="s">
        <v>372</v>
      </c>
      <c r="B60" s="69" t="s">
        <v>161</v>
      </c>
      <c r="C60" s="222">
        <f>C61</f>
        <v>51.4</v>
      </c>
      <c r="D60" s="222">
        <f>D61</f>
        <v>51.4</v>
      </c>
    </row>
    <row r="61" spans="1:4" ht="37.5" customHeight="1" x14ac:dyDescent="0.2">
      <c r="A61" s="157" t="s">
        <v>373</v>
      </c>
      <c r="B61" s="57" t="s">
        <v>162</v>
      </c>
      <c r="C61" s="228">
        <v>51.4</v>
      </c>
      <c r="D61" s="228">
        <v>51.4</v>
      </c>
    </row>
    <row r="62" spans="1:4" x14ac:dyDescent="0.2">
      <c r="A62" s="155" t="s">
        <v>374</v>
      </c>
      <c r="B62" s="69" t="s">
        <v>16</v>
      </c>
      <c r="C62" s="222">
        <f>C95</f>
        <v>7796.2000000000007</v>
      </c>
      <c r="D62" s="222">
        <f>D95</f>
        <v>7639.9149899999993</v>
      </c>
    </row>
    <row r="63" spans="1:4" ht="39.75" hidden="1" customHeight="1" x14ac:dyDescent="0.2">
      <c r="A63" s="156" t="s">
        <v>324</v>
      </c>
      <c r="B63" s="116" t="s">
        <v>163</v>
      </c>
      <c r="C63" s="223">
        <f>C64</f>
        <v>0</v>
      </c>
      <c r="D63" s="223">
        <f>D64</f>
        <v>0</v>
      </c>
    </row>
    <row r="64" spans="1:4" ht="57.75" hidden="1" customHeight="1" x14ac:dyDescent="0.2">
      <c r="A64" s="156" t="s">
        <v>164</v>
      </c>
      <c r="B64" s="116" t="s">
        <v>165</v>
      </c>
      <c r="C64" s="223">
        <f>C65+C68</f>
        <v>0</v>
      </c>
      <c r="D64" s="223">
        <f>D65+D68</f>
        <v>0</v>
      </c>
    </row>
    <row r="65" spans="1:4" ht="66.75" hidden="1" customHeight="1" x14ac:dyDescent="0.2">
      <c r="A65" s="156" t="s">
        <v>164</v>
      </c>
      <c r="B65" s="116" t="s">
        <v>251</v>
      </c>
      <c r="C65" s="223">
        <f>C66+C67</f>
        <v>0</v>
      </c>
      <c r="D65" s="223">
        <f>D66+D67</f>
        <v>0</v>
      </c>
    </row>
    <row r="66" spans="1:4" ht="33.75" hidden="1" customHeight="1" x14ac:dyDescent="0.2">
      <c r="A66" s="157" t="s">
        <v>164</v>
      </c>
      <c r="B66" s="57" t="s">
        <v>166</v>
      </c>
      <c r="C66" s="228"/>
      <c r="D66" s="228"/>
    </row>
    <row r="67" spans="1:4" ht="33.75" hidden="1" customHeight="1" x14ac:dyDescent="0.2">
      <c r="A67" s="157" t="s">
        <v>164</v>
      </c>
      <c r="B67" s="57" t="s">
        <v>177</v>
      </c>
      <c r="C67" s="228">
        <v>0</v>
      </c>
      <c r="D67" s="228">
        <v>0</v>
      </c>
    </row>
    <row r="68" spans="1:4" ht="45" hidden="1" customHeight="1" x14ac:dyDescent="0.2">
      <c r="A68" s="156" t="s">
        <v>164</v>
      </c>
      <c r="B68" s="116" t="s">
        <v>252</v>
      </c>
      <c r="C68" s="223">
        <f>C69</f>
        <v>0</v>
      </c>
      <c r="D68" s="223">
        <f>D69</f>
        <v>0</v>
      </c>
    </row>
    <row r="69" spans="1:4" ht="39.75" hidden="1" customHeight="1" x14ac:dyDescent="0.2">
      <c r="A69" s="156" t="s">
        <v>164</v>
      </c>
      <c r="B69" s="116" t="s">
        <v>253</v>
      </c>
      <c r="C69" s="223">
        <f>C70+C71</f>
        <v>0</v>
      </c>
      <c r="D69" s="223">
        <f>D70+D71</f>
        <v>0</v>
      </c>
    </row>
    <row r="70" spans="1:4" ht="33.75" hidden="1" customHeight="1" x14ac:dyDescent="0.2">
      <c r="A70" s="157" t="s">
        <v>164</v>
      </c>
      <c r="B70" s="75" t="s">
        <v>254</v>
      </c>
      <c r="C70" s="228"/>
      <c r="D70" s="228"/>
    </row>
    <row r="71" spans="1:4" ht="33.75" hidden="1" customHeight="1" x14ac:dyDescent="0.2">
      <c r="A71" s="157" t="s">
        <v>164</v>
      </c>
      <c r="B71" s="75" t="s">
        <v>179</v>
      </c>
      <c r="C71" s="228">
        <v>0</v>
      </c>
      <c r="D71" s="228">
        <v>0</v>
      </c>
    </row>
    <row r="72" spans="1:4" hidden="1" x14ac:dyDescent="0.2">
      <c r="A72" s="155" t="s">
        <v>356</v>
      </c>
      <c r="B72" s="69" t="s">
        <v>17</v>
      </c>
      <c r="C72" s="222">
        <v>0</v>
      </c>
      <c r="D72" s="222">
        <v>0</v>
      </c>
    </row>
    <row r="73" spans="1:4" ht="30" hidden="1" customHeight="1" x14ac:dyDescent="0.2">
      <c r="A73" s="156" t="s">
        <v>167</v>
      </c>
      <c r="B73" s="116" t="s">
        <v>82</v>
      </c>
      <c r="C73" s="223">
        <v>0</v>
      </c>
      <c r="D73" s="223">
        <v>0</v>
      </c>
    </row>
    <row r="74" spans="1:4" ht="42.75" hidden="1" customHeight="1" x14ac:dyDescent="0.2">
      <c r="A74" s="156" t="s">
        <v>167</v>
      </c>
      <c r="B74" s="116" t="s">
        <v>255</v>
      </c>
      <c r="C74" s="223">
        <f>C75</f>
        <v>0</v>
      </c>
      <c r="D74" s="223">
        <f>D75</f>
        <v>0</v>
      </c>
    </row>
    <row r="75" spans="1:4" ht="42" hidden="1" customHeight="1" x14ac:dyDescent="0.2">
      <c r="A75" s="160" t="s">
        <v>167</v>
      </c>
      <c r="B75" s="58" t="s">
        <v>256</v>
      </c>
      <c r="C75" s="231">
        <f>C76+C77+C78</f>
        <v>0</v>
      </c>
      <c r="D75" s="231">
        <f>D76+D77+D78</f>
        <v>0</v>
      </c>
    </row>
    <row r="76" spans="1:4" ht="13.5" hidden="1" customHeight="1" x14ac:dyDescent="0.2">
      <c r="A76" s="160" t="s">
        <v>167</v>
      </c>
      <c r="B76" s="58" t="s">
        <v>257</v>
      </c>
      <c r="C76" s="231"/>
      <c r="D76" s="231"/>
    </row>
    <row r="77" spans="1:4" ht="38.25" hidden="1" x14ac:dyDescent="0.2">
      <c r="A77" s="160" t="s">
        <v>167</v>
      </c>
      <c r="B77" s="58" t="s">
        <v>258</v>
      </c>
      <c r="C77" s="231"/>
      <c r="D77" s="231"/>
    </row>
    <row r="78" spans="1:4" ht="25.5" hidden="1" x14ac:dyDescent="0.2">
      <c r="A78" s="160" t="s">
        <v>167</v>
      </c>
      <c r="B78" s="58" t="s">
        <v>259</v>
      </c>
      <c r="C78" s="231"/>
      <c r="D78" s="231"/>
    </row>
    <row r="79" spans="1:4" ht="41.25" hidden="1" customHeight="1" x14ac:dyDescent="0.2">
      <c r="A79" s="156" t="s">
        <v>167</v>
      </c>
      <c r="B79" s="132" t="s">
        <v>260</v>
      </c>
      <c r="C79" s="223">
        <f>C84+C89+C80</f>
        <v>0</v>
      </c>
      <c r="D79" s="223">
        <f>D84+D89+D80</f>
        <v>0</v>
      </c>
    </row>
    <row r="80" spans="1:4" ht="41.25" hidden="1" customHeight="1" x14ac:dyDescent="0.2">
      <c r="A80" s="157" t="s">
        <v>167</v>
      </c>
      <c r="B80" s="137" t="s">
        <v>229</v>
      </c>
      <c r="C80" s="228">
        <f>C81+C82+C83</f>
        <v>0</v>
      </c>
      <c r="D80" s="228">
        <f>D81+D82+D83</f>
        <v>0</v>
      </c>
    </row>
    <row r="81" spans="1:4" ht="24.75" hidden="1" customHeight="1" x14ac:dyDescent="0.2">
      <c r="A81" s="157" t="s">
        <v>167</v>
      </c>
      <c r="B81" s="137" t="s">
        <v>261</v>
      </c>
      <c r="C81" s="228"/>
      <c r="D81" s="228"/>
    </row>
    <row r="82" spans="1:4" ht="38.25" hidden="1" customHeight="1" x14ac:dyDescent="0.2">
      <c r="A82" s="157" t="s">
        <v>167</v>
      </c>
      <c r="B82" s="137" t="s">
        <v>262</v>
      </c>
      <c r="C82" s="228"/>
      <c r="D82" s="228"/>
    </row>
    <row r="83" spans="1:4" ht="38.25" hidden="1" customHeight="1" x14ac:dyDescent="0.2">
      <c r="A83" s="157" t="s">
        <v>167</v>
      </c>
      <c r="B83" s="137" t="s">
        <v>263</v>
      </c>
      <c r="C83" s="228"/>
      <c r="D83" s="228"/>
    </row>
    <row r="84" spans="1:4" ht="45" hidden="1" customHeight="1" x14ac:dyDescent="0.2">
      <c r="A84" s="160" t="s">
        <v>167</v>
      </c>
      <c r="B84" s="73" t="s">
        <v>264</v>
      </c>
      <c r="C84" s="231">
        <f>C85+C86+C87</f>
        <v>0</v>
      </c>
      <c r="D84" s="231">
        <f>D85+D86+D87</f>
        <v>0</v>
      </c>
    </row>
    <row r="85" spans="1:4" hidden="1" x14ac:dyDescent="0.2">
      <c r="A85" s="160" t="s">
        <v>167</v>
      </c>
      <c r="B85" s="73" t="s">
        <v>169</v>
      </c>
      <c r="C85" s="231"/>
      <c r="D85" s="231"/>
    </row>
    <row r="86" spans="1:4" hidden="1" x14ac:dyDescent="0.2">
      <c r="A86" s="160" t="s">
        <v>167</v>
      </c>
      <c r="B86" s="73" t="s">
        <v>61</v>
      </c>
      <c r="C86" s="231"/>
      <c r="D86" s="231"/>
    </row>
    <row r="87" spans="1:4" hidden="1" x14ac:dyDescent="0.2">
      <c r="A87" s="160" t="s">
        <v>167</v>
      </c>
      <c r="B87" s="73" t="s">
        <v>180</v>
      </c>
      <c r="C87" s="231">
        <v>0</v>
      </c>
      <c r="D87" s="231">
        <v>0</v>
      </c>
    </row>
    <row r="88" spans="1:4" ht="25.5" hidden="1" x14ac:dyDescent="0.2">
      <c r="A88" s="160" t="s">
        <v>167</v>
      </c>
      <c r="B88" s="73" t="s">
        <v>265</v>
      </c>
      <c r="C88" s="231">
        <v>0</v>
      </c>
      <c r="D88" s="231">
        <v>0</v>
      </c>
    </row>
    <row r="89" spans="1:4" ht="38.25" hidden="1" x14ac:dyDescent="0.2">
      <c r="A89" s="160" t="s">
        <v>167</v>
      </c>
      <c r="B89" s="73" t="s">
        <v>266</v>
      </c>
      <c r="C89" s="231">
        <f>C90</f>
        <v>0</v>
      </c>
      <c r="D89" s="231">
        <f>D90</f>
        <v>0</v>
      </c>
    </row>
    <row r="90" spans="1:4" ht="38.25" hidden="1" x14ac:dyDescent="0.2">
      <c r="A90" s="160" t="s">
        <v>167</v>
      </c>
      <c r="B90" s="73" t="s">
        <v>226</v>
      </c>
      <c r="C90" s="231"/>
      <c r="D90" s="231"/>
    </row>
    <row r="91" spans="1:4" ht="64.5" hidden="1" customHeight="1" x14ac:dyDescent="0.2">
      <c r="A91" s="161" t="s">
        <v>167</v>
      </c>
      <c r="B91" s="74" t="s">
        <v>267</v>
      </c>
      <c r="C91" s="232">
        <f>C92</f>
        <v>0</v>
      </c>
      <c r="D91" s="232">
        <f>D92</f>
        <v>0</v>
      </c>
    </row>
    <row r="92" spans="1:4" ht="63.75" hidden="1" x14ac:dyDescent="0.2">
      <c r="A92" s="160" t="s">
        <v>167</v>
      </c>
      <c r="B92" s="73" t="s">
        <v>251</v>
      </c>
      <c r="C92" s="231">
        <f>C93+C94</f>
        <v>0</v>
      </c>
      <c r="D92" s="231">
        <f>D93+D94</f>
        <v>0</v>
      </c>
    </row>
    <row r="93" spans="1:4" ht="25.5" hidden="1" x14ac:dyDescent="0.2">
      <c r="A93" s="160" t="s">
        <v>167</v>
      </c>
      <c r="B93" s="73" t="s">
        <v>204</v>
      </c>
      <c r="C93" s="231"/>
      <c r="D93" s="231"/>
    </row>
    <row r="94" spans="1:4" hidden="1" x14ac:dyDescent="0.2">
      <c r="A94" s="160" t="s">
        <v>167</v>
      </c>
      <c r="B94" s="73" t="s">
        <v>268</v>
      </c>
      <c r="C94" s="231"/>
      <c r="D94" s="231"/>
    </row>
    <row r="95" spans="1:4" ht="17.25" customHeight="1" x14ac:dyDescent="0.2">
      <c r="A95" s="162" t="s">
        <v>374</v>
      </c>
      <c r="B95" s="136" t="s">
        <v>269</v>
      </c>
      <c r="C95" s="233">
        <f>C96+C103</f>
        <v>7796.2000000000007</v>
      </c>
      <c r="D95" s="233">
        <f>D96+D103</f>
        <v>7639.9149899999993</v>
      </c>
    </row>
    <row r="96" spans="1:4" s="353" customFormat="1" ht="38.25" x14ac:dyDescent="0.2">
      <c r="A96" s="354" t="s">
        <v>400</v>
      </c>
      <c r="B96" s="354" t="s">
        <v>163</v>
      </c>
      <c r="C96" s="377">
        <f>C97</f>
        <v>38.200000000000003</v>
      </c>
      <c r="D96" s="377">
        <f>D97</f>
        <v>38.200000000000003</v>
      </c>
    </row>
    <row r="97" spans="1:6" ht="51" x14ac:dyDescent="0.2">
      <c r="A97" s="354" t="s">
        <v>316</v>
      </c>
      <c r="B97" s="354" t="s">
        <v>165</v>
      </c>
      <c r="C97" s="377">
        <f>C98+C101</f>
        <v>38.200000000000003</v>
      </c>
      <c r="D97" s="377">
        <f>D98+D101</f>
        <v>38.200000000000003</v>
      </c>
    </row>
    <row r="98" spans="1:6" ht="38.25" x14ac:dyDescent="0.2">
      <c r="A98" s="354" t="s">
        <v>316</v>
      </c>
      <c r="B98" s="354" t="s">
        <v>397</v>
      </c>
      <c r="C98" s="377">
        <f>C99</f>
        <v>10.4</v>
      </c>
      <c r="D98" s="377">
        <f>D99</f>
        <v>10.4</v>
      </c>
    </row>
    <row r="99" spans="1:6" ht="25.5" x14ac:dyDescent="0.2">
      <c r="A99" s="331" t="s">
        <v>316</v>
      </c>
      <c r="B99" s="331" t="s">
        <v>166</v>
      </c>
      <c r="C99" s="378">
        <v>10.4</v>
      </c>
      <c r="D99" s="378">
        <v>10.4</v>
      </c>
    </row>
    <row r="100" spans="1:6" ht="25.5" x14ac:dyDescent="0.2">
      <c r="A100" s="354" t="s">
        <v>316</v>
      </c>
      <c r="B100" s="317" t="s">
        <v>398</v>
      </c>
      <c r="C100" s="379">
        <f>C101</f>
        <v>27.8</v>
      </c>
      <c r="D100" s="379">
        <f>D101</f>
        <v>27.8</v>
      </c>
    </row>
    <row r="101" spans="1:6" ht="38.25" x14ac:dyDescent="0.2">
      <c r="A101" s="354" t="s">
        <v>316</v>
      </c>
      <c r="B101" s="317" t="s">
        <v>253</v>
      </c>
      <c r="C101" s="379">
        <f>C102</f>
        <v>27.8</v>
      </c>
      <c r="D101" s="379">
        <f>D102</f>
        <v>27.8</v>
      </c>
    </row>
    <row r="102" spans="1:6" ht="25.5" x14ac:dyDescent="0.2">
      <c r="A102" s="331" t="s">
        <v>316</v>
      </c>
      <c r="B102" s="75" t="s">
        <v>399</v>
      </c>
      <c r="C102" s="378">
        <v>27.8</v>
      </c>
      <c r="D102" s="378">
        <v>27.8</v>
      </c>
    </row>
    <row r="103" spans="1:6" x14ac:dyDescent="0.2">
      <c r="A103" s="366" t="s">
        <v>410</v>
      </c>
      <c r="B103" s="367" t="s">
        <v>82</v>
      </c>
      <c r="C103" s="368">
        <f>C104+C108+C122+C119</f>
        <v>7758.0000000000009</v>
      </c>
      <c r="D103" s="368">
        <f>D104+D108+D122+D119</f>
        <v>7601.7149899999995</v>
      </c>
      <c r="E103" s="355"/>
      <c r="F103" s="355"/>
    </row>
    <row r="104" spans="1:6" ht="25.5" x14ac:dyDescent="0.2">
      <c r="A104" s="354" t="s">
        <v>410</v>
      </c>
      <c r="B104" s="356" t="s">
        <v>255</v>
      </c>
      <c r="C104" s="386">
        <f>C105</f>
        <v>4642.5</v>
      </c>
      <c r="D104" s="379">
        <f>D105</f>
        <v>4642.3469100000002</v>
      </c>
    </row>
    <row r="105" spans="1:6" ht="38.25" x14ac:dyDescent="0.2">
      <c r="A105" s="354" t="s">
        <v>410</v>
      </c>
      <c r="B105" s="317" t="s">
        <v>256</v>
      </c>
      <c r="C105" s="379">
        <f>C106+C107</f>
        <v>4642.5</v>
      </c>
      <c r="D105" s="379">
        <f>D106+D107</f>
        <v>4642.3469100000002</v>
      </c>
    </row>
    <row r="106" spans="1:6" x14ac:dyDescent="0.2">
      <c r="A106" s="331" t="s">
        <v>315</v>
      </c>
      <c r="B106" s="75" t="s">
        <v>257</v>
      </c>
      <c r="C106" s="380">
        <v>2900.7</v>
      </c>
      <c r="D106" s="381">
        <v>2900.7</v>
      </c>
    </row>
    <row r="107" spans="1:6" ht="25.5" x14ac:dyDescent="0.2">
      <c r="A107" s="331" t="s">
        <v>315</v>
      </c>
      <c r="B107" s="75" t="s">
        <v>401</v>
      </c>
      <c r="C107" s="380">
        <v>1741.8</v>
      </c>
      <c r="D107" s="381">
        <v>1741.6469099999999</v>
      </c>
    </row>
    <row r="108" spans="1:6" ht="25.5" x14ac:dyDescent="0.2">
      <c r="A108" s="357" t="s">
        <v>410</v>
      </c>
      <c r="B108" s="358" t="s">
        <v>283</v>
      </c>
      <c r="C108" s="389">
        <f>C109+C113+C116</f>
        <v>3035.7000000000003</v>
      </c>
      <c r="D108" s="389">
        <f>D109+D113+D116</f>
        <v>2903.0992399999996</v>
      </c>
    </row>
    <row r="109" spans="1:6" ht="38.25" x14ac:dyDescent="0.2">
      <c r="A109" s="357" t="s">
        <v>410</v>
      </c>
      <c r="B109" s="358" t="s">
        <v>402</v>
      </c>
      <c r="C109" s="382">
        <f>C110+C111+C112</f>
        <v>2122.5</v>
      </c>
      <c r="D109" s="382">
        <f>D110+D111+D112</f>
        <v>2095.6547199999995</v>
      </c>
    </row>
    <row r="110" spans="1:6" ht="25.5" x14ac:dyDescent="0.2">
      <c r="A110" s="359" t="s">
        <v>315</v>
      </c>
      <c r="B110" s="360" t="s">
        <v>403</v>
      </c>
      <c r="C110" s="383">
        <v>1000</v>
      </c>
      <c r="D110" s="383">
        <v>973.84871999999996</v>
      </c>
    </row>
    <row r="111" spans="1:6" ht="25.5" x14ac:dyDescent="0.2">
      <c r="A111" s="359" t="s">
        <v>315</v>
      </c>
      <c r="B111" s="360" t="s">
        <v>404</v>
      </c>
      <c r="C111" s="383">
        <v>580.70000000000005</v>
      </c>
      <c r="D111" s="383">
        <v>580.00599999999997</v>
      </c>
    </row>
    <row r="112" spans="1:6" ht="25.5" x14ac:dyDescent="0.2">
      <c r="A112" s="359" t="s">
        <v>315</v>
      </c>
      <c r="B112" s="360" t="s">
        <v>405</v>
      </c>
      <c r="C112" s="383">
        <v>541.79999999999995</v>
      </c>
      <c r="D112" s="383">
        <v>541.79999999999995</v>
      </c>
    </row>
    <row r="113" spans="1:5" ht="38.25" x14ac:dyDescent="0.2">
      <c r="A113" s="356" t="s">
        <v>410</v>
      </c>
      <c r="B113" s="317" t="s">
        <v>285</v>
      </c>
      <c r="C113" s="384">
        <f>C114+C115</f>
        <v>862.9</v>
      </c>
      <c r="D113" s="384">
        <f>D114+D115</f>
        <v>757.14452000000006</v>
      </c>
    </row>
    <row r="114" spans="1:5" x14ac:dyDescent="0.2">
      <c r="A114" s="361" t="s">
        <v>315</v>
      </c>
      <c r="B114" s="75" t="s">
        <v>406</v>
      </c>
      <c r="C114" s="385">
        <v>83.9</v>
      </c>
      <c r="D114" s="381">
        <v>83.878</v>
      </c>
    </row>
    <row r="115" spans="1:5" x14ac:dyDescent="0.2">
      <c r="A115" s="361" t="s">
        <v>315</v>
      </c>
      <c r="B115" s="75" t="s">
        <v>61</v>
      </c>
      <c r="C115" s="380">
        <v>779</v>
      </c>
      <c r="D115" s="381">
        <v>673.26652000000001</v>
      </c>
    </row>
    <row r="116" spans="1:5" ht="25.5" x14ac:dyDescent="0.2">
      <c r="A116" s="356" t="s">
        <v>410</v>
      </c>
      <c r="B116" s="317" t="s">
        <v>265</v>
      </c>
      <c r="C116" s="377">
        <f t="shared" ref="C116:D117" si="1">C117</f>
        <v>50.3</v>
      </c>
      <c r="D116" s="377">
        <f t="shared" si="1"/>
        <v>50.3</v>
      </c>
    </row>
    <row r="117" spans="1:5" ht="38.25" x14ac:dyDescent="0.2">
      <c r="A117" s="361" t="s">
        <v>315</v>
      </c>
      <c r="B117" s="75" t="s">
        <v>266</v>
      </c>
      <c r="C117" s="380">
        <f t="shared" si="1"/>
        <v>50.3</v>
      </c>
      <c r="D117" s="381">
        <f t="shared" si="1"/>
        <v>50.3</v>
      </c>
    </row>
    <row r="118" spans="1:5" ht="38.25" x14ac:dyDescent="0.2">
      <c r="A118" s="361" t="s">
        <v>315</v>
      </c>
      <c r="B118" s="75" t="s">
        <v>226</v>
      </c>
      <c r="C118" s="385">
        <v>50.3</v>
      </c>
      <c r="D118" s="381">
        <v>50.3</v>
      </c>
    </row>
    <row r="119" spans="1:5" ht="25.5" x14ac:dyDescent="0.2">
      <c r="A119" s="356" t="s">
        <v>410</v>
      </c>
      <c r="B119" s="362" t="s">
        <v>407</v>
      </c>
      <c r="C119" s="386">
        <f>C120</f>
        <v>32.799999999999997</v>
      </c>
      <c r="D119" s="386">
        <f>D120</f>
        <v>32.799999999999997</v>
      </c>
    </row>
    <row r="120" spans="1:5" ht="38.25" x14ac:dyDescent="0.2">
      <c r="A120" s="361" t="s">
        <v>315</v>
      </c>
      <c r="B120" s="363" t="s">
        <v>408</v>
      </c>
      <c r="C120" s="338">
        <f t="shared" ref="C120:D120" si="2">C121</f>
        <v>32.799999999999997</v>
      </c>
      <c r="D120" s="338">
        <f t="shared" si="2"/>
        <v>32.799999999999997</v>
      </c>
    </row>
    <row r="121" spans="1:5" ht="25.5" x14ac:dyDescent="0.2">
      <c r="A121" s="361" t="s">
        <v>315</v>
      </c>
      <c r="B121" s="364" t="s">
        <v>409</v>
      </c>
      <c r="C121" s="380">
        <v>32.799999999999997</v>
      </c>
      <c r="D121" s="381">
        <v>32.799999999999997</v>
      </c>
    </row>
    <row r="122" spans="1:5" x14ac:dyDescent="0.2">
      <c r="A122" s="356" t="s">
        <v>410</v>
      </c>
      <c r="B122" s="365" t="s">
        <v>269</v>
      </c>
      <c r="C122" s="386">
        <f t="shared" ref="C122:D122" si="3">C123</f>
        <v>47</v>
      </c>
      <c r="D122" s="386">
        <f t="shared" si="3"/>
        <v>23.46884</v>
      </c>
    </row>
    <row r="123" spans="1:5" x14ac:dyDescent="0.2">
      <c r="A123" s="361" t="s">
        <v>315</v>
      </c>
      <c r="B123" s="364" t="s">
        <v>228</v>
      </c>
      <c r="C123" s="380">
        <v>47</v>
      </c>
      <c r="D123" s="381">
        <v>23.46884</v>
      </c>
    </row>
    <row r="124" spans="1:5" x14ac:dyDescent="0.2">
      <c r="A124" s="326" t="s">
        <v>375</v>
      </c>
      <c r="B124" s="327" t="s">
        <v>312</v>
      </c>
      <c r="C124" s="328">
        <f>C125</f>
        <v>549.79999999999995</v>
      </c>
      <c r="D124" s="329">
        <f>D125</f>
        <v>549.79999999999995</v>
      </c>
    </row>
    <row r="125" spans="1:5" x14ac:dyDescent="0.2">
      <c r="A125" s="339" t="s">
        <v>314</v>
      </c>
      <c r="B125" s="340" t="s">
        <v>313</v>
      </c>
      <c r="C125" s="341">
        <v>549.79999999999995</v>
      </c>
      <c r="D125" s="342">
        <v>549.79999999999995</v>
      </c>
    </row>
    <row r="126" spans="1:5" ht="51" x14ac:dyDescent="0.2">
      <c r="A126" s="346" t="s">
        <v>270</v>
      </c>
      <c r="B126" s="347" t="s">
        <v>391</v>
      </c>
      <c r="C126" s="348">
        <v>2.2000000000000002</v>
      </c>
      <c r="D126" s="348">
        <f>D127</f>
        <v>2.1862900000000001</v>
      </c>
      <c r="E126" s="352"/>
    </row>
    <row r="127" spans="1:5" ht="55.5" customHeight="1" x14ac:dyDescent="0.2">
      <c r="A127" s="349" t="s">
        <v>395</v>
      </c>
      <c r="B127" s="350" t="s">
        <v>392</v>
      </c>
      <c r="C127" s="351">
        <v>2.2000000000000002</v>
      </c>
      <c r="D127" s="338">
        <f>D128</f>
        <v>2.1862900000000001</v>
      </c>
    </row>
    <row r="128" spans="1:5" ht="51" x14ac:dyDescent="0.2">
      <c r="A128" s="349" t="s">
        <v>396</v>
      </c>
      <c r="B128" s="350" t="s">
        <v>393</v>
      </c>
      <c r="C128" s="351">
        <v>2.2000000000000002</v>
      </c>
      <c r="D128" s="338">
        <f>D129</f>
        <v>2.1862900000000001</v>
      </c>
    </row>
    <row r="129" spans="1:4" ht="38.25" x14ac:dyDescent="0.2">
      <c r="A129" s="349" t="s">
        <v>376</v>
      </c>
      <c r="B129" s="350" t="s">
        <v>394</v>
      </c>
      <c r="C129" s="351">
        <v>2.2000000000000002</v>
      </c>
      <c r="D129" s="338">
        <v>2.1862900000000001</v>
      </c>
    </row>
    <row r="130" spans="1:4" x14ac:dyDescent="0.2">
      <c r="A130" s="343"/>
      <c r="B130" s="344" t="s">
        <v>0</v>
      </c>
      <c r="C130" s="345">
        <f>C8+C42</f>
        <v>24485.5</v>
      </c>
      <c r="D130" s="345">
        <f>D8+D42</f>
        <v>24335.734259999997</v>
      </c>
    </row>
    <row r="131" spans="1:4" ht="32.25" customHeight="1" x14ac:dyDescent="0.2">
      <c r="A131" s="417"/>
      <c r="B131" s="417"/>
      <c r="C131" s="387"/>
      <c r="D131" s="387"/>
    </row>
    <row r="132" spans="1:4" ht="12.75" customHeight="1" x14ac:dyDescent="0.2">
      <c r="A132" s="417"/>
      <c r="B132" s="417"/>
      <c r="C132" s="387"/>
    </row>
    <row r="133" spans="1:4" ht="12.75" customHeight="1" x14ac:dyDescent="0.2">
      <c r="A133" s="417"/>
      <c r="B133" s="417"/>
      <c r="C133" s="387"/>
    </row>
    <row r="134" spans="1:4" ht="12.75" customHeight="1" x14ac:dyDescent="0.2">
      <c r="A134" s="417"/>
      <c r="B134" s="417"/>
      <c r="C134" s="387"/>
    </row>
    <row r="135" spans="1:4" ht="12.75" customHeight="1" x14ac:dyDescent="0.2">
      <c r="A135" s="417"/>
      <c r="B135" s="417"/>
      <c r="C135" s="387"/>
    </row>
    <row r="136" spans="1:4" ht="12.75" customHeight="1" x14ac:dyDescent="0.2">
      <c r="A136" s="417"/>
      <c r="B136" s="417"/>
      <c r="C136" s="387"/>
    </row>
    <row r="137" spans="1:4" ht="12.75" customHeight="1" x14ac:dyDescent="0.2">
      <c r="A137" s="417"/>
      <c r="B137" s="417"/>
      <c r="C137" s="387"/>
    </row>
    <row r="138" spans="1:4" ht="12.75" customHeight="1" x14ac:dyDescent="0.2">
      <c r="A138" s="417"/>
      <c r="B138" s="417"/>
      <c r="C138" s="387"/>
    </row>
    <row r="139" spans="1:4" ht="12.75" customHeight="1" x14ac:dyDescent="0.2">
      <c r="A139" s="417"/>
      <c r="B139" s="417"/>
      <c r="C139" s="387"/>
    </row>
    <row r="140" spans="1:4" ht="12.75" customHeight="1" x14ac:dyDescent="0.2">
      <c r="A140" s="417"/>
      <c r="B140" s="417"/>
      <c r="C140" s="387"/>
    </row>
    <row r="141" spans="1:4" ht="12.75" customHeight="1" x14ac:dyDescent="0.2">
      <c r="A141" s="417"/>
      <c r="B141" s="417"/>
      <c r="C141" s="387"/>
    </row>
    <row r="142" spans="1:4" ht="12.75" customHeight="1" x14ac:dyDescent="0.2">
      <c r="A142" s="417"/>
      <c r="B142" s="417"/>
      <c r="C142" s="387"/>
    </row>
    <row r="143" spans="1:4" ht="12.75" customHeight="1" x14ac:dyDescent="0.2">
      <c r="A143" s="417"/>
      <c r="B143" s="417"/>
      <c r="C143" s="387"/>
    </row>
    <row r="144" spans="1:4" ht="12.75" customHeight="1" x14ac:dyDescent="0.2">
      <c r="A144" s="417"/>
      <c r="B144" s="417"/>
      <c r="C144" s="387"/>
    </row>
    <row r="145" spans="1:3" ht="12.75" customHeight="1" x14ac:dyDescent="0.2">
      <c r="A145" s="417"/>
      <c r="B145" s="417"/>
      <c r="C145" s="387"/>
    </row>
    <row r="146" spans="1:3" ht="12.75" customHeight="1" x14ac:dyDescent="0.2">
      <c r="A146" s="417"/>
      <c r="B146" s="417"/>
      <c r="C146" s="387"/>
    </row>
    <row r="147" spans="1:3" ht="12.75" customHeight="1" x14ac:dyDescent="0.2">
      <c r="A147" s="417"/>
      <c r="B147" s="417"/>
      <c r="C147" s="387"/>
    </row>
    <row r="148" spans="1:3" ht="12.75" customHeight="1" x14ac:dyDescent="0.2">
      <c r="A148" s="417"/>
      <c r="B148" s="417"/>
      <c r="C148" s="387"/>
    </row>
    <row r="149" spans="1:3" ht="12.75" customHeight="1" x14ac:dyDescent="0.2">
      <c r="A149" s="417"/>
      <c r="B149" s="417"/>
      <c r="C149" s="387"/>
    </row>
    <row r="150" spans="1:3" ht="12.75" customHeight="1" x14ac:dyDescent="0.2">
      <c r="A150" s="417"/>
      <c r="B150" s="417"/>
      <c r="C150" s="387"/>
    </row>
    <row r="151" spans="1:3" ht="12.75" customHeight="1" x14ac:dyDescent="0.2">
      <c r="A151" s="417"/>
      <c r="B151" s="417"/>
      <c r="C151" s="387"/>
    </row>
    <row r="152" spans="1:3" ht="12.75" customHeight="1" x14ac:dyDescent="0.2">
      <c r="A152" s="417"/>
      <c r="B152" s="417"/>
      <c r="C152" s="387"/>
    </row>
    <row r="153" spans="1:3" ht="12.75" customHeight="1" x14ac:dyDescent="0.2">
      <c r="A153" s="417"/>
      <c r="B153" s="417"/>
      <c r="C153" s="387"/>
    </row>
    <row r="154" spans="1:3" ht="12.75" customHeight="1" x14ac:dyDescent="0.2">
      <c r="A154" s="417"/>
      <c r="B154" s="417"/>
      <c r="C154" s="387"/>
    </row>
    <row r="155" spans="1:3" ht="12.75" customHeight="1" x14ac:dyDescent="0.2">
      <c r="A155" s="417"/>
      <c r="B155" s="417"/>
      <c r="C155" s="387"/>
    </row>
    <row r="156" spans="1:3" ht="12.75" customHeight="1" x14ac:dyDescent="0.2">
      <c r="A156" s="417"/>
      <c r="B156" s="417"/>
      <c r="C156" s="387"/>
    </row>
    <row r="157" spans="1:3" ht="12.75" customHeight="1" x14ac:dyDescent="0.2">
      <c r="A157" s="417"/>
      <c r="B157" s="417"/>
      <c r="C157" s="387"/>
    </row>
    <row r="158" spans="1:3" ht="12.75" customHeight="1" x14ac:dyDescent="0.2">
      <c r="A158" s="417"/>
      <c r="B158" s="417"/>
      <c r="C158" s="387"/>
    </row>
    <row r="159" spans="1:3" ht="12.75" customHeight="1" x14ac:dyDescent="0.2">
      <c r="A159" s="417"/>
      <c r="B159" s="417"/>
      <c r="C159" s="387"/>
    </row>
    <row r="160" spans="1:3" ht="12.75" customHeight="1" x14ac:dyDescent="0.2">
      <c r="A160" s="417"/>
      <c r="B160" s="417"/>
      <c r="C160" s="387"/>
    </row>
    <row r="161" spans="1:3" ht="12.75" customHeight="1" x14ac:dyDescent="0.2">
      <c r="A161" s="417"/>
      <c r="B161" s="417"/>
      <c r="C161" s="387"/>
    </row>
    <row r="162" spans="1:3" ht="12.75" customHeight="1" x14ac:dyDescent="0.2">
      <c r="A162" s="417"/>
      <c r="B162" s="417"/>
      <c r="C162" s="387"/>
    </row>
    <row r="163" spans="1:3" ht="12.75" customHeight="1" x14ac:dyDescent="0.2">
      <c r="A163" s="417"/>
      <c r="B163" s="417"/>
      <c r="C163" s="387"/>
    </row>
    <row r="164" spans="1:3" ht="12.75" customHeight="1" x14ac:dyDescent="0.2">
      <c r="A164" s="417"/>
      <c r="B164" s="417"/>
      <c r="C164" s="387"/>
    </row>
    <row r="165" spans="1:3" ht="12.75" customHeight="1" x14ac:dyDescent="0.2">
      <c r="A165" s="417"/>
      <c r="B165" s="417"/>
      <c r="C165" s="387"/>
    </row>
    <row r="166" spans="1:3" ht="12.75" customHeight="1" x14ac:dyDescent="0.2">
      <c r="A166" s="417"/>
      <c r="B166" s="417"/>
      <c r="C166" s="387"/>
    </row>
    <row r="167" spans="1:3" ht="12.75" customHeight="1" x14ac:dyDescent="0.2">
      <c r="A167" s="417"/>
      <c r="B167" s="417"/>
      <c r="C167" s="387"/>
    </row>
    <row r="168" spans="1:3" ht="12.75" customHeight="1" x14ac:dyDescent="0.2">
      <c r="A168" s="417"/>
      <c r="B168" s="417"/>
      <c r="C168" s="387"/>
    </row>
    <row r="169" spans="1:3" ht="12.75" customHeight="1" x14ac:dyDescent="0.2">
      <c r="A169" s="417"/>
      <c r="B169" s="417"/>
      <c r="C169" s="387"/>
    </row>
    <row r="170" spans="1:3" ht="12.75" customHeight="1" x14ac:dyDescent="0.2">
      <c r="A170" s="417"/>
      <c r="B170" s="417"/>
      <c r="C170" s="387"/>
    </row>
    <row r="171" spans="1:3" ht="12.75" customHeight="1" x14ac:dyDescent="0.2">
      <c r="A171" s="417"/>
      <c r="B171" s="417"/>
      <c r="C171" s="387"/>
    </row>
    <row r="172" spans="1:3" ht="12.75" customHeight="1" x14ac:dyDescent="0.2">
      <c r="A172" s="417"/>
      <c r="B172" s="417"/>
      <c r="C172" s="387"/>
    </row>
    <row r="173" spans="1:3" ht="12.75" customHeight="1" x14ac:dyDescent="0.2">
      <c r="A173" s="417"/>
      <c r="B173" s="417"/>
      <c r="C173" s="387"/>
    </row>
    <row r="174" spans="1:3" ht="12.75" customHeight="1" x14ac:dyDescent="0.2">
      <c r="A174" s="417"/>
      <c r="B174" s="417"/>
      <c r="C174" s="387"/>
    </row>
    <row r="175" spans="1:3" ht="12.75" customHeight="1" x14ac:dyDescent="0.2">
      <c r="A175" s="417"/>
      <c r="B175" s="417"/>
      <c r="C175" s="387"/>
    </row>
    <row r="176" spans="1:3" ht="12.75" customHeight="1" x14ac:dyDescent="0.2">
      <c r="A176" s="417"/>
      <c r="B176" s="417"/>
      <c r="C176" s="387"/>
    </row>
    <row r="177" spans="1:3" ht="12.75" customHeight="1" x14ac:dyDescent="0.2">
      <c r="A177" s="417"/>
      <c r="B177" s="417"/>
      <c r="C177" s="387"/>
    </row>
    <row r="178" spans="1:3" ht="12.75" customHeight="1" x14ac:dyDescent="0.2">
      <c r="A178" s="417"/>
      <c r="B178" s="417"/>
      <c r="C178" s="387"/>
    </row>
    <row r="179" spans="1:3" ht="12.75" customHeight="1" x14ac:dyDescent="0.2">
      <c r="A179" s="417"/>
      <c r="B179" s="417"/>
      <c r="C179" s="387"/>
    </row>
    <row r="180" spans="1:3" ht="12.75" customHeight="1" x14ac:dyDescent="0.2">
      <c r="A180" s="417"/>
      <c r="B180" s="417"/>
      <c r="C180" s="387"/>
    </row>
    <row r="181" spans="1:3" ht="12.75" customHeight="1" x14ac:dyDescent="0.2">
      <c r="A181" s="417"/>
      <c r="B181" s="417"/>
      <c r="C181" s="387"/>
    </row>
    <row r="182" spans="1:3" ht="12.75" customHeight="1" x14ac:dyDescent="0.2">
      <c r="A182" s="417"/>
      <c r="B182" s="417"/>
      <c r="C182" s="387"/>
    </row>
    <row r="183" spans="1:3" ht="12.75" customHeight="1" x14ac:dyDescent="0.2">
      <c r="A183" s="417"/>
      <c r="B183" s="417"/>
      <c r="C183" s="387"/>
    </row>
    <row r="184" spans="1:3" ht="12.75" customHeight="1" x14ac:dyDescent="0.2">
      <c r="A184" s="417"/>
      <c r="B184" s="417"/>
      <c r="C184" s="387"/>
    </row>
    <row r="185" spans="1:3" ht="12.75" customHeight="1" x14ac:dyDescent="0.2">
      <c r="A185" s="417"/>
      <c r="B185" s="417"/>
      <c r="C185" s="387"/>
    </row>
    <row r="186" spans="1:3" ht="12.75" customHeight="1" x14ac:dyDescent="0.2">
      <c r="A186" s="417"/>
      <c r="B186" s="417"/>
      <c r="C186" s="387"/>
    </row>
    <row r="187" spans="1:3" ht="12.75" customHeight="1" x14ac:dyDescent="0.2">
      <c r="A187" s="417"/>
      <c r="B187" s="417"/>
      <c r="C187" s="387"/>
    </row>
    <row r="188" spans="1:3" ht="12.75" customHeight="1" x14ac:dyDescent="0.2">
      <c r="A188" s="417"/>
      <c r="B188" s="417"/>
      <c r="C188" s="387"/>
    </row>
    <row r="189" spans="1:3" ht="12.75" customHeight="1" x14ac:dyDescent="0.2">
      <c r="A189" s="417"/>
      <c r="B189" s="417"/>
      <c r="C189" s="387"/>
    </row>
    <row r="190" spans="1:3" ht="12.75" customHeight="1" x14ac:dyDescent="0.2">
      <c r="A190" s="417"/>
      <c r="B190" s="417"/>
      <c r="C190" s="387"/>
    </row>
    <row r="191" spans="1:3" ht="12.75" customHeight="1" x14ac:dyDescent="0.2">
      <c r="A191" s="417"/>
      <c r="B191" s="417"/>
      <c r="C191" s="387"/>
    </row>
    <row r="192" spans="1:3" ht="12.75" customHeight="1" x14ac:dyDescent="0.2">
      <c r="A192" s="417"/>
      <c r="B192" s="417"/>
      <c r="C192" s="387"/>
    </row>
    <row r="193" spans="1:3" ht="12.75" customHeight="1" x14ac:dyDescent="0.2">
      <c r="A193" s="417"/>
      <c r="B193" s="417"/>
      <c r="C193" s="387"/>
    </row>
    <row r="194" spans="1:3" ht="12.75" customHeight="1" x14ac:dyDescent="0.2">
      <c r="A194" s="417"/>
      <c r="B194" s="417"/>
      <c r="C194" s="387"/>
    </row>
    <row r="195" spans="1:3" ht="12.75" customHeight="1" x14ac:dyDescent="0.2">
      <c r="A195" s="417"/>
      <c r="B195" s="417"/>
      <c r="C195" s="387"/>
    </row>
    <row r="196" spans="1:3" ht="12.75" customHeight="1" x14ac:dyDescent="0.2">
      <c r="A196" s="417"/>
      <c r="B196" s="417"/>
      <c r="C196" s="387"/>
    </row>
    <row r="197" spans="1:3" ht="12.75" customHeight="1" x14ac:dyDescent="0.2">
      <c r="A197" s="417"/>
      <c r="B197" s="417"/>
      <c r="C197" s="387"/>
    </row>
    <row r="198" spans="1:3" ht="12.75" customHeight="1" x14ac:dyDescent="0.2">
      <c r="A198" s="417"/>
      <c r="B198" s="417"/>
      <c r="C198" s="387"/>
    </row>
    <row r="199" spans="1:3" ht="12.75" customHeight="1" x14ac:dyDescent="0.2">
      <c r="A199" s="417"/>
      <c r="B199" s="417"/>
      <c r="C199" s="387"/>
    </row>
    <row r="200" spans="1:3" ht="12.75" customHeight="1" x14ac:dyDescent="0.2">
      <c r="A200" s="417"/>
      <c r="B200" s="417"/>
      <c r="C200" s="387"/>
    </row>
    <row r="201" spans="1:3" ht="12.75" customHeight="1" x14ac:dyDescent="0.2">
      <c r="A201" s="417"/>
      <c r="B201" s="417"/>
      <c r="C201" s="387"/>
    </row>
    <row r="202" spans="1:3" ht="12.75" customHeight="1" x14ac:dyDescent="0.2">
      <c r="A202" s="417"/>
      <c r="B202" s="417"/>
      <c r="C202" s="387"/>
    </row>
    <row r="203" spans="1:3" ht="12.75" customHeight="1" x14ac:dyDescent="0.2">
      <c r="A203" s="417"/>
      <c r="B203" s="417"/>
      <c r="C203" s="387"/>
    </row>
    <row r="204" spans="1:3" ht="12.75" customHeight="1" x14ac:dyDescent="0.2">
      <c r="A204" s="417"/>
      <c r="B204" s="417"/>
      <c r="C204" s="387"/>
    </row>
    <row r="205" spans="1:3" ht="12.75" customHeight="1" x14ac:dyDescent="0.2">
      <c r="A205" s="417"/>
      <c r="B205" s="417"/>
      <c r="C205" s="387"/>
    </row>
    <row r="206" spans="1:3" ht="12.75" customHeight="1" x14ac:dyDescent="0.2">
      <c r="A206" s="417"/>
      <c r="B206" s="417"/>
      <c r="C206" s="387"/>
    </row>
    <row r="207" spans="1:3" ht="12.75" customHeight="1" x14ac:dyDescent="0.2">
      <c r="A207" s="417"/>
      <c r="B207" s="417"/>
      <c r="C207" s="387"/>
    </row>
    <row r="208" spans="1:3" ht="12.75" customHeight="1" x14ac:dyDescent="0.2">
      <c r="A208" s="417"/>
      <c r="B208" s="417"/>
      <c r="C208" s="387"/>
    </row>
    <row r="209" spans="1:3" ht="12.75" customHeight="1" x14ac:dyDescent="0.2">
      <c r="A209" s="417"/>
      <c r="B209" s="417"/>
      <c r="C209" s="387"/>
    </row>
    <row r="210" spans="1:3" ht="12.75" customHeight="1" x14ac:dyDescent="0.2">
      <c r="A210" s="417"/>
      <c r="B210" s="417"/>
      <c r="C210" s="387"/>
    </row>
    <row r="211" spans="1:3" ht="12.75" customHeight="1" x14ac:dyDescent="0.2">
      <c r="A211" s="417"/>
      <c r="B211" s="417"/>
      <c r="C211" s="387"/>
    </row>
    <row r="212" spans="1:3" ht="12.75" customHeight="1" x14ac:dyDescent="0.2">
      <c r="A212" s="417"/>
      <c r="B212" s="417"/>
      <c r="C212" s="387"/>
    </row>
    <row r="213" spans="1:3" ht="12.75" customHeight="1" x14ac:dyDescent="0.2">
      <c r="A213" s="417"/>
      <c r="B213" s="417"/>
      <c r="C213" s="387"/>
    </row>
    <row r="214" spans="1:3" ht="12.75" customHeight="1" x14ac:dyDescent="0.2">
      <c r="A214" s="417"/>
      <c r="B214" s="417"/>
      <c r="C214" s="387"/>
    </row>
    <row r="215" spans="1:3" ht="12.75" customHeight="1" x14ac:dyDescent="0.2">
      <c r="A215" s="417"/>
      <c r="B215" s="417"/>
      <c r="C215" s="387"/>
    </row>
    <row r="216" spans="1:3" ht="12.75" customHeight="1" x14ac:dyDescent="0.2">
      <c r="A216" s="417"/>
      <c r="B216" s="417"/>
      <c r="C216" s="387"/>
    </row>
    <row r="217" spans="1:3" ht="12.75" customHeight="1" x14ac:dyDescent="0.2">
      <c r="A217" s="417"/>
      <c r="B217" s="417"/>
      <c r="C217" s="387"/>
    </row>
    <row r="218" spans="1:3" ht="12.75" customHeight="1" x14ac:dyDescent="0.2">
      <c r="A218" s="417"/>
      <c r="B218" s="417"/>
      <c r="C218" s="387"/>
    </row>
    <row r="219" spans="1:3" ht="12.75" customHeight="1" x14ac:dyDescent="0.2">
      <c r="A219" s="417"/>
      <c r="B219" s="417"/>
      <c r="C219" s="387"/>
    </row>
    <row r="220" spans="1:3" ht="12.75" customHeight="1" x14ac:dyDescent="0.2">
      <c r="A220" s="417"/>
      <c r="B220" s="417"/>
      <c r="C220" s="387"/>
    </row>
    <row r="221" spans="1:3" ht="12.75" customHeight="1" x14ac:dyDescent="0.2">
      <c r="A221" s="417"/>
      <c r="B221" s="417"/>
      <c r="C221" s="387"/>
    </row>
    <row r="222" spans="1:3" ht="12.75" customHeight="1" x14ac:dyDescent="0.2">
      <c r="A222" s="417"/>
      <c r="B222" s="417"/>
      <c r="C222" s="387"/>
    </row>
    <row r="223" spans="1:3" ht="12.75" customHeight="1" x14ac:dyDescent="0.2">
      <c r="A223" s="417"/>
      <c r="B223" s="417"/>
      <c r="C223" s="387"/>
    </row>
    <row r="224" spans="1:3" ht="12.75" customHeight="1" x14ac:dyDescent="0.2">
      <c r="A224" s="417"/>
      <c r="B224" s="417"/>
      <c r="C224" s="387"/>
    </row>
    <row r="225" spans="1:3" ht="12.75" customHeight="1" x14ac:dyDescent="0.2">
      <c r="A225" s="417"/>
      <c r="B225" s="417"/>
      <c r="C225" s="387"/>
    </row>
    <row r="226" spans="1:3" ht="12.75" customHeight="1" x14ac:dyDescent="0.2">
      <c r="A226" s="417"/>
      <c r="B226" s="417"/>
      <c r="C226" s="387"/>
    </row>
    <row r="227" spans="1:3" ht="12.75" customHeight="1" x14ac:dyDescent="0.2">
      <c r="A227" s="417"/>
      <c r="B227" s="417"/>
      <c r="C227" s="387"/>
    </row>
    <row r="228" spans="1:3" ht="12.75" customHeight="1" x14ac:dyDescent="0.2">
      <c r="A228" s="417"/>
      <c r="B228" s="417"/>
      <c r="C228" s="387"/>
    </row>
    <row r="229" spans="1:3" ht="12.75" customHeight="1" x14ac:dyDescent="0.2">
      <c r="A229" s="417"/>
      <c r="B229" s="417"/>
      <c r="C229" s="387"/>
    </row>
    <row r="230" spans="1:3" ht="12.75" customHeight="1" x14ac:dyDescent="0.2">
      <c r="A230" s="417"/>
      <c r="B230" s="417"/>
      <c r="C230" s="387"/>
    </row>
    <row r="231" spans="1:3" ht="12.75" customHeight="1" x14ac:dyDescent="0.2"/>
    <row r="232" spans="1:3" ht="12.75" customHeight="1" x14ac:dyDescent="0.2"/>
    <row r="233" spans="1:3" ht="12.75" customHeight="1" x14ac:dyDescent="0.2"/>
    <row r="234" spans="1:3" ht="12.75" customHeight="1" x14ac:dyDescent="0.2"/>
    <row r="235" spans="1:3" ht="12.75" customHeight="1" x14ac:dyDescent="0.2"/>
    <row r="236" spans="1:3" ht="12.75" customHeight="1" x14ac:dyDescent="0.2"/>
    <row r="237" spans="1:3" ht="12.75" customHeight="1" x14ac:dyDescent="0.2"/>
    <row r="238" spans="1:3" ht="12.75" customHeight="1" x14ac:dyDescent="0.2"/>
    <row r="239" spans="1:3" ht="12.75" customHeight="1" x14ac:dyDescent="0.2"/>
    <row r="240" spans="1:3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</sheetData>
  <sheetProtection selectLockedCells="1" selectUnlockedCells="1"/>
  <mergeCells count="107">
    <mergeCell ref="A131:B131"/>
    <mergeCell ref="A132:B132"/>
    <mergeCell ref="A133:B133"/>
    <mergeCell ref="A134:B134"/>
    <mergeCell ref="A135:B135"/>
    <mergeCell ref="A136:B136"/>
    <mergeCell ref="A1:D1"/>
    <mergeCell ref="A3:D3"/>
    <mergeCell ref="D5:D6"/>
    <mergeCell ref="A4:B4"/>
    <mergeCell ref="A5:A6"/>
    <mergeCell ref="B5:B6"/>
    <mergeCell ref="C5:C6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37:B137"/>
    <mergeCell ref="A138:B138"/>
    <mergeCell ref="A157:B157"/>
    <mergeCell ref="A158:B158"/>
    <mergeCell ref="A159:B159"/>
    <mergeCell ref="A160:B160"/>
    <mergeCell ref="A163:B163"/>
    <mergeCell ref="A164:B164"/>
    <mergeCell ref="A165:B165"/>
    <mergeCell ref="A166:B166"/>
    <mergeCell ref="A147:B147"/>
    <mergeCell ref="A148:B148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49:B149"/>
    <mergeCell ref="A150:B150"/>
    <mergeCell ref="A171:B171"/>
    <mergeCell ref="A172:B172"/>
    <mergeCell ref="A173:B173"/>
    <mergeCell ref="A174:B174"/>
    <mergeCell ref="A181:B181"/>
    <mergeCell ref="A182:B182"/>
    <mergeCell ref="A167:B167"/>
    <mergeCell ref="A168:B168"/>
    <mergeCell ref="A185:B185"/>
    <mergeCell ref="A175:B175"/>
    <mergeCell ref="A176:B176"/>
    <mergeCell ref="A177:B177"/>
    <mergeCell ref="A178:B178"/>
    <mergeCell ref="A179:B179"/>
    <mergeCell ref="A180:B180"/>
    <mergeCell ref="A169:B169"/>
    <mergeCell ref="A170:B170"/>
    <mergeCell ref="A183:B183"/>
    <mergeCell ref="A184:B184"/>
    <mergeCell ref="A190:B190"/>
    <mergeCell ref="A191:B191"/>
    <mergeCell ref="A192:B192"/>
    <mergeCell ref="A186:B186"/>
    <mergeCell ref="A193:B193"/>
    <mergeCell ref="A194:B194"/>
    <mergeCell ref="A199:B199"/>
    <mergeCell ref="A200:B200"/>
    <mergeCell ref="A201:B201"/>
    <mergeCell ref="A195:B195"/>
    <mergeCell ref="A196:B196"/>
    <mergeCell ref="A187:B187"/>
    <mergeCell ref="A188:B188"/>
    <mergeCell ref="A189:B189"/>
    <mergeCell ref="A202:B202"/>
    <mergeCell ref="A215:B215"/>
    <mergeCell ref="A216:B216"/>
    <mergeCell ref="A219:B219"/>
    <mergeCell ref="A197:B197"/>
    <mergeCell ref="A198:B198"/>
    <mergeCell ref="A220:B220"/>
    <mergeCell ref="A217:B217"/>
    <mergeCell ref="A218:B218"/>
    <mergeCell ref="A203:B203"/>
    <mergeCell ref="A204:B204"/>
    <mergeCell ref="A211:B211"/>
    <mergeCell ref="A212:B212"/>
    <mergeCell ref="A213:B213"/>
    <mergeCell ref="A214:B214"/>
    <mergeCell ref="A205:B205"/>
    <mergeCell ref="A206:B206"/>
    <mergeCell ref="A207:B207"/>
    <mergeCell ref="A208:B208"/>
    <mergeCell ref="A209:B209"/>
    <mergeCell ref="A210:B210"/>
    <mergeCell ref="A225:B225"/>
    <mergeCell ref="A230:B230"/>
    <mergeCell ref="A226:B226"/>
    <mergeCell ref="A227:B227"/>
    <mergeCell ref="A228:B228"/>
    <mergeCell ref="A229:B229"/>
    <mergeCell ref="A223:B223"/>
    <mergeCell ref="A224:B224"/>
    <mergeCell ref="A221:B221"/>
    <mergeCell ref="A222:B222"/>
  </mergeCells>
  <phoneticPr fontId="22" type="noConversion"/>
  <pageMargins left="0.51181102362204722" right="0.19685039370078741" top="0.98425196850393704" bottom="0.98425196850393704" header="0.51181102362204722" footer="0.51181102362204722"/>
  <pageSetup paperSize="9" scale="65" firstPageNumber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zoomScale="110" zoomScaleNormal="70" zoomScaleSheetLayoutView="110" workbookViewId="0">
      <selection activeCell="B8" sqref="B8"/>
    </sheetView>
  </sheetViews>
  <sheetFormatPr defaultRowHeight="12.75" x14ac:dyDescent="0.2"/>
  <cols>
    <col min="1" max="1" width="12.140625" style="1" customWidth="1"/>
    <col min="2" max="2" width="44.140625" style="1" customWidth="1"/>
    <col min="3" max="3" width="66" style="2" customWidth="1"/>
    <col min="4" max="5" width="9.140625" style="5"/>
  </cols>
  <sheetData>
    <row r="1" spans="1:5" ht="81.75" customHeight="1" x14ac:dyDescent="0.2">
      <c r="A1" s="417"/>
      <c r="B1" s="417"/>
      <c r="C1" s="6" t="s">
        <v>74</v>
      </c>
    </row>
    <row r="2" spans="1:5" ht="19.5" customHeight="1" x14ac:dyDescent="0.25">
      <c r="A2" s="7"/>
      <c r="B2" s="7"/>
      <c r="C2" s="8" t="s">
        <v>22</v>
      </c>
    </row>
    <row r="3" spans="1:5" ht="92.25" customHeight="1" x14ac:dyDescent="0.3">
      <c r="A3" s="425" t="s">
        <v>23</v>
      </c>
      <c r="B3" s="425"/>
      <c r="C3" s="425"/>
    </row>
    <row r="4" spans="1:5" ht="12.75" customHeight="1" x14ac:dyDescent="0.2">
      <c r="A4" s="417"/>
      <c r="B4" s="417"/>
    </row>
    <row r="5" spans="1:5" ht="14.25" customHeight="1" x14ac:dyDescent="0.2">
      <c r="A5" s="426" t="s">
        <v>18</v>
      </c>
      <c r="B5" s="426"/>
      <c r="C5" s="427" t="s">
        <v>19</v>
      </c>
      <c r="D5"/>
      <c r="E5"/>
    </row>
    <row r="6" spans="1:5" ht="52.5" customHeight="1" x14ac:dyDescent="0.25">
      <c r="A6" s="9" t="s">
        <v>20</v>
      </c>
      <c r="B6" s="10" t="s">
        <v>21</v>
      </c>
      <c r="C6" s="427"/>
      <c r="D6"/>
      <c r="E6"/>
    </row>
    <row r="7" spans="1:5" ht="50.25" customHeight="1" x14ac:dyDescent="0.2">
      <c r="A7" s="14" t="s">
        <v>24</v>
      </c>
      <c r="B7" s="15"/>
      <c r="C7" s="16" t="s">
        <v>66</v>
      </c>
      <c r="D7"/>
      <c r="E7"/>
    </row>
    <row r="8" spans="1:5" ht="60" customHeight="1" x14ac:dyDescent="0.2">
      <c r="A8" s="11"/>
      <c r="B8" s="12" t="s">
        <v>25</v>
      </c>
      <c r="C8" s="13" t="s">
        <v>85</v>
      </c>
      <c r="D8"/>
      <c r="E8"/>
    </row>
    <row r="9" spans="1:5" ht="27" customHeight="1" x14ac:dyDescent="0.2">
      <c r="A9" s="11"/>
      <c r="B9" s="12" t="s">
        <v>26</v>
      </c>
      <c r="C9" s="13" t="s">
        <v>6</v>
      </c>
      <c r="D9"/>
      <c r="E9"/>
    </row>
    <row r="10" spans="1:5" ht="38.25" customHeight="1" x14ac:dyDescent="0.2">
      <c r="A10" s="11"/>
      <c r="B10" s="12" t="s">
        <v>27</v>
      </c>
      <c r="C10" s="13" t="s">
        <v>75</v>
      </c>
      <c r="D10"/>
      <c r="E10"/>
    </row>
    <row r="11" spans="1:5" ht="29.25" customHeight="1" x14ac:dyDescent="0.2">
      <c r="A11" s="11"/>
      <c r="B11" s="12" t="s">
        <v>83</v>
      </c>
      <c r="C11" s="13" t="s">
        <v>78</v>
      </c>
      <c r="D11"/>
      <c r="E11"/>
    </row>
    <row r="12" spans="1:5" ht="33" customHeight="1" x14ac:dyDescent="0.2">
      <c r="A12" s="11"/>
      <c r="B12" s="12" t="s">
        <v>84</v>
      </c>
      <c r="C12" s="13" t="s">
        <v>81</v>
      </c>
      <c r="D12"/>
      <c r="E12"/>
    </row>
    <row r="13" spans="1:5" ht="42" customHeight="1" x14ac:dyDescent="0.2">
      <c r="D13"/>
      <c r="E13"/>
    </row>
    <row r="14" spans="1:5" ht="40.5" customHeight="1" x14ac:dyDescent="0.2">
      <c r="D14"/>
      <c r="E14"/>
    </row>
    <row r="15" spans="1:5" ht="39" customHeight="1" x14ac:dyDescent="0.2">
      <c r="D15"/>
      <c r="E15"/>
    </row>
    <row r="16" spans="1:5" ht="44.25" customHeight="1" x14ac:dyDescent="0.2">
      <c r="D16"/>
      <c r="E16"/>
    </row>
    <row r="17" spans="1:5" ht="55.5" customHeight="1" x14ac:dyDescent="0.2">
      <c r="D17"/>
      <c r="E17"/>
    </row>
    <row r="18" spans="1:5" ht="52.5" customHeight="1" x14ac:dyDescent="0.2">
      <c r="A18" s="417"/>
      <c r="B18" s="417"/>
      <c r="D18"/>
      <c r="E18"/>
    </row>
    <row r="19" spans="1:5" ht="44.25" customHeight="1" x14ac:dyDescent="0.2">
      <c r="A19" s="417"/>
      <c r="B19" s="417"/>
      <c r="D19"/>
      <c r="E19"/>
    </row>
    <row r="20" spans="1:5" ht="44.25" customHeight="1" x14ac:dyDescent="0.2">
      <c r="A20" s="417"/>
      <c r="B20" s="417"/>
      <c r="D20"/>
      <c r="E20"/>
    </row>
    <row r="21" spans="1:5" ht="44.25" customHeight="1" x14ac:dyDescent="0.2">
      <c r="A21" s="417"/>
      <c r="B21" s="417"/>
      <c r="D21"/>
      <c r="E21"/>
    </row>
    <row r="22" spans="1:5" ht="44.25" customHeight="1" x14ac:dyDescent="0.2">
      <c r="A22" s="417"/>
      <c r="B22" s="417"/>
      <c r="D22"/>
      <c r="E22"/>
    </row>
    <row r="23" spans="1:5" ht="61.5" customHeight="1" x14ac:dyDescent="0.2">
      <c r="A23" s="417"/>
      <c r="B23" s="417"/>
      <c r="D23"/>
      <c r="E23"/>
    </row>
    <row r="24" spans="1:5" ht="37.5" customHeight="1" x14ac:dyDescent="0.2">
      <c r="A24" s="417"/>
      <c r="B24" s="417"/>
      <c r="D24"/>
      <c r="E24"/>
    </row>
    <row r="25" spans="1:5" ht="62.25" customHeight="1" x14ac:dyDescent="0.2">
      <c r="A25" s="417"/>
      <c r="B25" s="417"/>
      <c r="D25"/>
      <c r="E25"/>
    </row>
    <row r="26" spans="1:5" ht="69.75" customHeight="1" x14ac:dyDescent="0.2">
      <c r="A26" s="417"/>
      <c r="B26" s="417"/>
      <c r="D26"/>
      <c r="E26"/>
    </row>
    <row r="27" spans="1:5" ht="69.75" customHeight="1" x14ac:dyDescent="0.2">
      <c r="A27" s="417"/>
      <c r="B27" s="417"/>
      <c r="D27"/>
      <c r="E27"/>
    </row>
    <row r="28" spans="1:5" ht="69.75" customHeight="1" x14ac:dyDescent="0.2">
      <c r="A28" s="417"/>
      <c r="B28" s="417"/>
      <c r="D28"/>
      <c r="E28"/>
    </row>
    <row r="29" spans="1:5" ht="53.25" customHeight="1" x14ac:dyDescent="0.2">
      <c r="A29" s="417"/>
      <c r="B29" s="417"/>
      <c r="D29"/>
      <c r="E29"/>
    </row>
    <row r="30" spans="1:5" ht="60" customHeight="1" x14ac:dyDescent="0.2">
      <c r="A30" s="417"/>
      <c r="B30" s="417"/>
      <c r="D30"/>
      <c r="E30"/>
    </row>
    <row r="31" spans="1:5" ht="75.75" customHeight="1" x14ac:dyDescent="0.2">
      <c r="A31" s="417"/>
      <c r="B31" s="417"/>
      <c r="D31"/>
      <c r="E31"/>
    </row>
    <row r="32" spans="1:5" ht="51.75" customHeight="1" x14ac:dyDescent="0.2">
      <c r="A32" s="417"/>
      <c r="B32" s="417"/>
      <c r="D32"/>
      <c r="E32"/>
    </row>
    <row r="33" spans="1:2" ht="75" customHeight="1" x14ac:dyDescent="0.2">
      <c r="A33" s="417"/>
      <c r="B33" s="417"/>
    </row>
    <row r="34" spans="1:2" ht="75" customHeight="1" x14ac:dyDescent="0.2">
      <c r="A34" s="417"/>
      <c r="B34" s="417"/>
    </row>
    <row r="35" spans="1:2" ht="75" customHeight="1" x14ac:dyDescent="0.2">
      <c r="A35" s="417"/>
      <c r="B35" s="417"/>
    </row>
    <row r="36" spans="1:2" ht="75" customHeight="1" x14ac:dyDescent="0.2">
      <c r="A36" s="417"/>
      <c r="B36" s="417"/>
    </row>
    <row r="37" spans="1:2" ht="75" customHeight="1" x14ac:dyDescent="0.2">
      <c r="A37" s="417"/>
      <c r="B37" s="417"/>
    </row>
    <row r="38" spans="1:2" ht="53.25" customHeight="1" x14ac:dyDescent="0.2">
      <c r="A38" s="417"/>
      <c r="B38" s="417"/>
    </row>
    <row r="39" spans="1:2" ht="61.5" customHeight="1" x14ac:dyDescent="0.2">
      <c r="A39" s="417"/>
      <c r="B39" s="417"/>
    </row>
    <row r="40" spans="1:2" ht="37.5" customHeight="1" x14ac:dyDescent="0.2">
      <c r="A40" s="417"/>
      <c r="B40" s="417"/>
    </row>
    <row r="41" spans="1:2" ht="42.75" customHeight="1" x14ac:dyDescent="0.2">
      <c r="A41" s="417"/>
      <c r="B41" s="417"/>
    </row>
    <row r="42" spans="1:2" x14ac:dyDescent="0.2">
      <c r="A42" s="417"/>
      <c r="B42" s="417"/>
    </row>
    <row r="43" spans="1:2" x14ac:dyDescent="0.2">
      <c r="A43" s="417"/>
      <c r="B43" s="417"/>
    </row>
    <row r="44" spans="1:2" x14ac:dyDescent="0.2">
      <c r="A44" s="417"/>
      <c r="B44" s="417"/>
    </row>
    <row r="45" spans="1:2" x14ac:dyDescent="0.2">
      <c r="A45" s="417"/>
      <c r="B45" s="417"/>
    </row>
    <row r="46" spans="1:2" x14ac:dyDescent="0.2">
      <c r="A46" s="417"/>
      <c r="B46" s="417"/>
    </row>
    <row r="47" spans="1:2" x14ac:dyDescent="0.2">
      <c r="A47" s="417"/>
      <c r="B47" s="417"/>
    </row>
    <row r="48" spans="1:2" x14ac:dyDescent="0.2">
      <c r="A48" s="417"/>
      <c r="B48" s="417"/>
    </row>
    <row r="49" spans="1:2" x14ac:dyDescent="0.2">
      <c r="A49" s="417"/>
      <c r="B49" s="417"/>
    </row>
    <row r="50" spans="1:2" x14ac:dyDescent="0.2">
      <c r="A50" s="417"/>
      <c r="B50" s="417"/>
    </row>
    <row r="51" spans="1:2" x14ac:dyDescent="0.2">
      <c r="A51" s="417"/>
      <c r="B51" s="417"/>
    </row>
    <row r="52" spans="1:2" x14ac:dyDescent="0.2">
      <c r="A52" s="417"/>
      <c r="B52" s="417"/>
    </row>
    <row r="53" spans="1:2" x14ac:dyDescent="0.2">
      <c r="A53" s="417"/>
      <c r="B53" s="417"/>
    </row>
    <row r="54" spans="1:2" x14ac:dyDescent="0.2">
      <c r="A54" s="417"/>
      <c r="B54" s="417"/>
    </row>
    <row r="55" spans="1:2" x14ac:dyDescent="0.2">
      <c r="A55" s="417"/>
      <c r="B55" s="417"/>
    </row>
    <row r="56" spans="1:2" x14ac:dyDescent="0.2">
      <c r="A56" s="417"/>
      <c r="B56" s="417"/>
    </row>
    <row r="57" spans="1:2" x14ac:dyDescent="0.2">
      <c r="A57" s="417"/>
      <c r="B57" s="417"/>
    </row>
    <row r="58" spans="1:2" x14ac:dyDescent="0.2">
      <c r="A58" s="417"/>
      <c r="B58" s="417"/>
    </row>
    <row r="59" spans="1:2" x14ac:dyDescent="0.2">
      <c r="A59" s="417"/>
      <c r="B59" s="417"/>
    </row>
    <row r="60" spans="1:2" x14ac:dyDescent="0.2">
      <c r="A60" s="417"/>
      <c r="B60" s="417"/>
    </row>
    <row r="61" spans="1:2" x14ac:dyDescent="0.2">
      <c r="A61" s="417"/>
      <c r="B61" s="417"/>
    </row>
    <row r="62" spans="1:2" x14ac:dyDescent="0.2">
      <c r="A62" s="417"/>
      <c r="B62" s="417"/>
    </row>
    <row r="63" spans="1:2" x14ac:dyDescent="0.2">
      <c r="A63" s="417"/>
      <c r="B63" s="417"/>
    </row>
    <row r="64" spans="1:2" x14ac:dyDescent="0.2">
      <c r="A64" s="417"/>
      <c r="B64" s="417"/>
    </row>
    <row r="65" spans="1:2" x14ac:dyDescent="0.2">
      <c r="A65" s="417"/>
      <c r="B65" s="417"/>
    </row>
    <row r="66" spans="1:2" x14ac:dyDescent="0.2">
      <c r="A66" s="417"/>
      <c r="B66" s="417"/>
    </row>
    <row r="67" spans="1:2" ht="12.75" customHeight="1" x14ac:dyDescent="0.2">
      <c r="A67" s="417"/>
      <c r="B67" s="417"/>
    </row>
    <row r="68" spans="1:2" ht="12.75" customHeight="1" x14ac:dyDescent="0.2">
      <c r="A68" s="417"/>
      <c r="B68" s="417"/>
    </row>
    <row r="69" spans="1:2" ht="12.75" customHeight="1" x14ac:dyDescent="0.2">
      <c r="A69" s="417"/>
      <c r="B69" s="417"/>
    </row>
    <row r="70" spans="1:2" ht="12.75" customHeight="1" x14ac:dyDescent="0.2">
      <c r="A70" s="417"/>
      <c r="B70" s="417"/>
    </row>
    <row r="71" spans="1:2" ht="12.75" customHeight="1" x14ac:dyDescent="0.2">
      <c r="A71" s="417"/>
      <c r="B71" s="417"/>
    </row>
    <row r="72" spans="1:2" ht="12.75" customHeight="1" x14ac:dyDescent="0.2">
      <c r="A72" s="417"/>
      <c r="B72" s="417"/>
    </row>
    <row r="73" spans="1:2" ht="12.75" customHeight="1" x14ac:dyDescent="0.2">
      <c r="A73" s="417"/>
      <c r="B73" s="417"/>
    </row>
    <row r="74" spans="1:2" ht="12.75" customHeight="1" x14ac:dyDescent="0.2">
      <c r="A74" s="417"/>
      <c r="B74" s="417"/>
    </row>
    <row r="75" spans="1:2" ht="12.75" customHeight="1" x14ac:dyDescent="0.2">
      <c r="A75" s="417"/>
      <c r="B75" s="417"/>
    </row>
    <row r="76" spans="1:2" ht="12.75" customHeight="1" x14ac:dyDescent="0.2">
      <c r="A76" s="417"/>
      <c r="B76" s="417"/>
    </row>
    <row r="77" spans="1:2" ht="12.75" customHeight="1" x14ac:dyDescent="0.2">
      <c r="A77" s="417"/>
      <c r="B77" s="417"/>
    </row>
    <row r="78" spans="1:2" ht="12.75" customHeight="1" x14ac:dyDescent="0.2">
      <c r="A78" s="417"/>
      <c r="B78" s="417"/>
    </row>
    <row r="79" spans="1:2" ht="12.75" customHeight="1" x14ac:dyDescent="0.2">
      <c r="A79" s="417"/>
      <c r="B79" s="417"/>
    </row>
    <row r="80" spans="1:2" ht="12.75" customHeight="1" x14ac:dyDescent="0.2">
      <c r="A80" s="417"/>
      <c r="B80" s="417"/>
    </row>
    <row r="81" spans="1:2" ht="12.75" customHeight="1" x14ac:dyDescent="0.2">
      <c r="A81" s="417"/>
      <c r="B81" s="417"/>
    </row>
    <row r="82" spans="1:2" ht="12.75" customHeight="1" x14ac:dyDescent="0.2">
      <c r="A82" s="417"/>
      <c r="B82" s="417"/>
    </row>
    <row r="83" spans="1:2" ht="12.75" customHeight="1" x14ac:dyDescent="0.2">
      <c r="A83" s="417"/>
      <c r="B83" s="417"/>
    </row>
    <row r="84" spans="1:2" ht="12.75" customHeight="1" x14ac:dyDescent="0.2">
      <c r="A84" s="417"/>
      <c r="B84" s="417"/>
    </row>
    <row r="85" spans="1:2" ht="12.75" customHeight="1" x14ac:dyDescent="0.2">
      <c r="A85" s="417"/>
      <c r="B85" s="417"/>
    </row>
    <row r="86" spans="1:2" ht="12.75" customHeight="1" x14ac:dyDescent="0.2">
      <c r="A86" s="417"/>
      <c r="B86" s="417"/>
    </row>
    <row r="87" spans="1:2" ht="12.75" customHeight="1" x14ac:dyDescent="0.2">
      <c r="A87" s="417"/>
      <c r="B87" s="417"/>
    </row>
    <row r="88" spans="1:2" ht="12.75" customHeight="1" x14ac:dyDescent="0.2">
      <c r="A88" s="417"/>
      <c r="B88" s="417"/>
    </row>
    <row r="89" spans="1:2" ht="12.75" customHeight="1" x14ac:dyDescent="0.2">
      <c r="A89" s="417"/>
      <c r="B89" s="417"/>
    </row>
    <row r="90" spans="1:2" ht="12.75" customHeight="1" x14ac:dyDescent="0.2">
      <c r="A90" s="417"/>
      <c r="B90" s="417"/>
    </row>
    <row r="91" spans="1:2" ht="12.75" customHeight="1" x14ac:dyDescent="0.2">
      <c r="A91" s="417"/>
      <c r="B91" s="417"/>
    </row>
    <row r="92" spans="1:2" ht="12.75" customHeight="1" x14ac:dyDescent="0.2">
      <c r="A92" s="417"/>
      <c r="B92" s="417"/>
    </row>
    <row r="93" spans="1:2" ht="12.75" customHeight="1" x14ac:dyDescent="0.2">
      <c r="A93" s="417"/>
      <c r="B93" s="417"/>
    </row>
    <row r="94" spans="1:2" ht="12.75" customHeight="1" x14ac:dyDescent="0.2">
      <c r="A94" s="417"/>
      <c r="B94" s="417"/>
    </row>
    <row r="95" spans="1:2" ht="12.75" customHeight="1" x14ac:dyDescent="0.2">
      <c r="A95" s="417"/>
      <c r="B95" s="417"/>
    </row>
    <row r="96" spans="1:2" ht="12.75" customHeight="1" x14ac:dyDescent="0.2">
      <c r="A96" s="417"/>
      <c r="B96" s="417"/>
    </row>
    <row r="97" spans="1:2" ht="12.75" customHeight="1" x14ac:dyDescent="0.2">
      <c r="A97" s="417"/>
      <c r="B97" s="417"/>
    </row>
    <row r="98" spans="1:2" ht="12.75" customHeight="1" x14ac:dyDescent="0.2">
      <c r="A98" s="417"/>
      <c r="B98" s="417"/>
    </row>
    <row r="99" spans="1:2" ht="12.75" customHeight="1" x14ac:dyDescent="0.2">
      <c r="A99" s="417"/>
      <c r="B99" s="417"/>
    </row>
    <row r="100" spans="1:2" ht="12.75" customHeight="1" x14ac:dyDescent="0.2">
      <c r="A100" s="417"/>
      <c r="B100" s="417"/>
    </row>
    <row r="101" spans="1:2" ht="12.75" customHeight="1" x14ac:dyDescent="0.2">
      <c r="A101" s="417"/>
      <c r="B101" s="417"/>
    </row>
    <row r="102" spans="1:2" ht="12.75" customHeight="1" x14ac:dyDescent="0.2">
      <c r="A102" s="417"/>
      <c r="B102" s="417"/>
    </row>
    <row r="103" spans="1:2" ht="12.75" customHeight="1" x14ac:dyDescent="0.2">
      <c r="A103" s="417"/>
      <c r="B103" s="417"/>
    </row>
    <row r="104" spans="1:2" ht="12.75" customHeight="1" x14ac:dyDescent="0.2">
      <c r="A104" s="417"/>
      <c r="B104" s="417"/>
    </row>
    <row r="105" spans="1:2" ht="12.75" customHeight="1" x14ac:dyDescent="0.2">
      <c r="A105" s="417"/>
      <c r="B105" s="417"/>
    </row>
    <row r="106" spans="1:2" ht="12.75" customHeight="1" x14ac:dyDescent="0.2">
      <c r="A106" s="417"/>
      <c r="B106" s="417"/>
    </row>
    <row r="107" spans="1:2" ht="12.75" customHeight="1" x14ac:dyDescent="0.2">
      <c r="A107" s="417"/>
      <c r="B107" s="417"/>
    </row>
    <row r="108" spans="1:2" ht="12.75" customHeight="1" x14ac:dyDescent="0.2">
      <c r="A108" s="417"/>
      <c r="B108" s="417"/>
    </row>
    <row r="109" spans="1:2" ht="12.75" customHeight="1" x14ac:dyDescent="0.2">
      <c r="A109" s="417"/>
      <c r="B109" s="417"/>
    </row>
    <row r="110" spans="1:2" ht="12.75" customHeight="1" x14ac:dyDescent="0.2">
      <c r="A110" s="417"/>
      <c r="B110" s="417"/>
    </row>
    <row r="111" spans="1:2" ht="12.75" customHeight="1" x14ac:dyDescent="0.2">
      <c r="A111" s="417"/>
      <c r="B111" s="417"/>
    </row>
    <row r="112" spans="1:2" ht="12.75" customHeight="1" x14ac:dyDescent="0.2">
      <c r="A112" s="417"/>
      <c r="B112" s="417"/>
    </row>
    <row r="113" spans="1:2" ht="12.75" customHeight="1" x14ac:dyDescent="0.2">
      <c r="A113" s="417"/>
      <c r="B113" s="417"/>
    </row>
    <row r="114" spans="1:2" ht="12.75" customHeight="1" x14ac:dyDescent="0.2">
      <c r="A114" s="417"/>
      <c r="B114" s="417"/>
    </row>
    <row r="115" spans="1:2" ht="12.75" customHeight="1" x14ac:dyDescent="0.2">
      <c r="A115" s="417"/>
      <c r="B115" s="417"/>
    </row>
    <row r="116" spans="1:2" ht="12.75" customHeight="1" x14ac:dyDescent="0.2">
      <c r="A116" s="417"/>
      <c r="B116" s="417"/>
    </row>
    <row r="117" spans="1:2" ht="12.75" customHeight="1" x14ac:dyDescent="0.2">
      <c r="A117" s="417"/>
      <c r="B117" s="417"/>
    </row>
    <row r="118" spans="1:2" ht="12.75" customHeight="1" x14ac:dyDescent="0.2">
      <c r="A118" s="417"/>
      <c r="B118" s="417"/>
    </row>
    <row r="119" spans="1:2" ht="12.75" customHeight="1" x14ac:dyDescent="0.2">
      <c r="A119" s="417"/>
      <c r="B119" s="417"/>
    </row>
    <row r="120" spans="1:2" ht="12.75" customHeight="1" x14ac:dyDescent="0.2">
      <c r="A120" s="417"/>
      <c r="B120" s="417"/>
    </row>
    <row r="121" spans="1:2" ht="12.75" customHeight="1" x14ac:dyDescent="0.2">
      <c r="A121" s="417"/>
      <c r="B121" s="417"/>
    </row>
    <row r="122" spans="1:2" ht="12.75" customHeight="1" x14ac:dyDescent="0.2">
      <c r="A122" s="417"/>
      <c r="B122" s="417"/>
    </row>
    <row r="123" spans="1:2" ht="12.75" customHeight="1" x14ac:dyDescent="0.2">
      <c r="A123" s="417"/>
      <c r="B123" s="417"/>
    </row>
    <row r="124" spans="1:2" ht="12.75" customHeight="1" x14ac:dyDescent="0.2">
      <c r="A124" s="417"/>
      <c r="B124" s="417"/>
    </row>
    <row r="125" spans="1:2" ht="12.75" customHeight="1" x14ac:dyDescent="0.2">
      <c r="A125" s="417"/>
      <c r="B125" s="417"/>
    </row>
    <row r="126" spans="1:2" ht="12.75" customHeight="1" x14ac:dyDescent="0.2">
      <c r="A126" s="417"/>
      <c r="B126" s="417"/>
    </row>
    <row r="127" spans="1:2" ht="12.75" customHeight="1" x14ac:dyDescent="0.2">
      <c r="A127" s="417"/>
      <c r="B127" s="417"/>
    </row>
    <row r="128" spans="1:2" ht="12.75" customHeight="1" x14ac:dyDescent="0.2">
      <c r="A128" s="417"/>
      <c r="B128" s="417"/>
    </row>
    <row r="129" spans="1:2" ht="12.75" customHeight="1" x14ac:dyDescent="0.2">
      <c r="A129" s="417"/>
      <c r="B129" s="417"/>
    </row>
    <row r="130" spans="1:2" ht="12.75" customHeight="1" x14ac:dyDescent="0.2">
      <c r="A130" s="417"/>
      <c r="B130" s="417"/>
    </row>
    <row r="131" spans="1:2" ht="12.75" customHeight="1" x14ac:dyDescent="0.2">
      <c r="A131" s="417"/>
      <c r="B131" s="417"/>
    </row>
    <row r="132" spans="1:2" ht="12.75" customHeight="1" x14ac:dyDescent="0.2">
      <c r="A132" s="417"/>
      <c r="B132" s="417"/>
    </row>
    <row r="133" spans="1:2" ht="12.75" customHeight="1" x14ac:dyDescent="0.2">
      <c r="A133" s="417"/>
      <c r="B133" s="417"/>
    </row>
    <row r="134" spans="1:2" ht="12.75" customHeight="1" x14ac:dyDescent="0.2">
      <c r="A134" s="417"/>
      <c r="B134" s="417"/>
    </row>
    <row r="135" spans="1:2" ht="12.75" customHeight="1" x14ac:dyDescent="0.2">
      <c r="A135" s="417"/>
      <c r="B135" s="417"/>
    </row>
    <row r="136" spans="1:2" ht="12.75" customHeight="1" x14ac:dyDescent="0.2">
      <c r="A136" s="417"/>
      <c r="B136" s="417"/>
    </row>
    <row r="137" spans="1:2" ht="12.75" customHeight="1" x14ac:dyDescent="0.2">
      <c r="A137" s="417"/>
      <c r="B137" s="417"/>
    </row>
    <row r="138" spans="1:2" ht="12.75" customHeight="1" x14ac:dyDescent="0.2">
      <c r="A138" s="417"/>
      <c r="B138" s="417"/>
    </row>
    <row r="139" spans="1:2" ht="12.75" customHeight="1" x14ac:dyDescent="0.2">
      <c r="A139" s="417"/>
      <c r="B139" s="417"/>
    </row>
    <row r="140" spans="1:2" ht="12.75" customHeight="1" x14ac:dyDescent="0.2">
      <c r="A140" s="417"/>
      <c r="B140" s="417"/>
    </row>
    <row r="141" spans="1:2" ht="12.75" customHeight="1" x14ac:dyDescent="0.2"/>
    <row r="142" spans="1:2" ht="12.75" customHeight="1" x14ac:dyDescent="0.2"/>
    <row r="143" spans="1:2" ht="12.75" customHeight="1" x14ac:dyDescent="0.2"/>
    <row r="144" spans="1:2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</sheetData>
  <sheetProtection selectLockedCells="1" selectUnlockedCells="1"/>
  <mergeCells count="128">
    <mergeCell ref="A19:B19"/>
    <mergeCell ref="A20:B20"/>
    <mergeCell ref="A1:B1"/>
    <mergeCell ref="A3:C3"/>
    <mergeCell ref="A4:B4"/>
    <mergeCell ref="A5:B5"/>
    <mergeCell ref="C5:C6"/>
    <mergeCell ref="A18:B18"/>
    <mergeCell ref="A21:B21"/>
    <mergeCell ref="A22:B22"/>
    <mergeCell ref="A23:B23"/>
    <mergeCell ref="A24:B24"/>
    <mergeCell ref="A35:B35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34:B34"/>
    <mergeCell ref="A55:B55"/>
    <mergeCell ref="A56:B56"/>
    <mergeCell ref="A57:B57"/>
    <mergeCell ref="A58:B58"/>
    <mergeCell ref="A61:B61"/>
    <mergeCell ref="A62:B62"/>
    <mergeCell ref="A63:B63"/>
    <mergeCell ref="A64:B64"/>
    <mergeCell ref="A45:B45"/>
    <mergeCell ref="A46:B46"/>
    <mergeCell ref="A59:B59"/>
    <mergeCell ref="A60:B60"/>
    <mergeCell ref="A49:B49"/>
    <mergeCell ref="A50:B50"/>
    <mergeCell ref="A51:B51"/>
    <mergeCell ref="A52:B52"/>
    <mergeCell ref="A53:B53"/>
    <mergeCell ref="A54:B54"/>
    <mergeCell ref="A47:B47"/>
    <mergeCell ref="A48:B48"/>
    <mergeCell ref="A69:B69"/>
    <mergeCell ref="A70:B70"/>
    <mergeCell ref="A71:B71"/>
    <mergeCell ref="A72:B72"/>
    <mergeCell ref="A79:B79"/>
    <mergeCell ref="A80:B80"/>
    <mergeCell ref="A65:B65"/>
    <mergeCell ref="A66:B66"/>
    <mergeCell ref="A83:B83"/>
    <mergeCell ref="A73:B73"/>
    <mergeCell ref="A74:B74"/>
    <mergeCell ref="A75:B75"/>
    <mergeCell ref="A76:B76"/>
    <mergeCell ref="A77:B77"/>
    <mergeCell ref="A78:B78"/>
    <mergeCell ref="A67:B67"/>
    <mergeCell ref="A68:B68"/>
    <mergeCell ref="A81:B81"/>
    <mergeCell ref="A82:B82"/>
    <mergeCell ref="A88:B88"/>
    <mergeCell ref="A89:B89"/>
    <mergeCell ref="A90:B90"/>
    <mergeCell ref="A84:B84"/>
    <mergeCell ref="A91:B91"/>
    <mergeCell ref="A92:B92"/>
    <mergeCell ref="A97:B97"/>
    <mergeCell ref="A98:B98"/>
    <mergeCell ref="A99:B99"/>
    <mergeCell ref="A93:B93"/>
    <mergeCell ref="A94:B94"/>
    <mergeCell ref="A85:B85"/>
    <mergeCell ref="A86:B86"/>
    <mergeCell ref="A87:B87"/>
    <mergeCell ref="A100:B100"/>
    <mergeCell ref="A101:B101"/>
    <mergeCell ref="A102:B102"/>
    <mergeCell ref="A115:B115"/>
    <mergeCell ref="A95:B95"/>
    <mergeCell ref="A96:B96"/>
    <mergeCell ref="A116:B116"/>
    <mergeCell ref="A103:B103"/>
    <mergeCell ref="A104:B104"/>
    <mergeCell ref="A105:B105"/>
    <mergeCell ref="A106:B106"/>
    <mergeCell ref="A109:B109"/>
    <mergeCell ref="A110:B110"/>
    <mergeCell ref="A107:B107"/>
    <mergeCell ref="A108:B108"/>
    <mergeCell ref="A125:B125"/>
    <mergeCell ref="A126:B12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21:B121"/>
    <mergeCell ref="A122:B122"/>
    <mergeCell ref="A123:B123"/>
    <mergeCell ref="A124:B124"/>
    <mergeCell ref="A139:B139"/>
    <mergeCell ref="A140:B140"/>
    <mergeCell ref="A134:B134"/>
    <mergeCell ref="A135:B135"/>
    <mergeCell ref="A136:B136"/>
    <mergeCell ref="A137:B137"/>
    <mergeCell ref="A127:B127"/>
    <mergeCell ref="A128:B128"/>
    <mergeCell ref="A129:B129"/>
    <mergeCell ref="A130:B130"/>
    <mergeCell ref="A133:B133"/>
    <mergeCell ref="A138:B138"/>
    <mergeCell ref="A131:B131"/>
    <mergeCell ref="A132:B132"/>
  </mergeCells>
  <phoneticPr fontId="22" type="noConversion"/>
  <pageMargins left="0.75" right="0.75" top="1" bottom="1" header="0.51180555555555551" footer="0.51180555555555551"/>
  <pageSetup paperSize="9" scale="71" firstPageNumber="0" orientation="portrait" verticalDpi="300" r:id="rId1"/>
  <headerFooter alignWithMargins="0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view="pageBreakPreview" zoomScale="110" zoomScaleNormal="110" zoomScaleSheetLayoutView="110" workbookViewId="0">
      <selection sqref="A1:H1"/>
    </sheetView>
  </sheetViews>
  <sheetFormatPr defaultRowHeight="12.75" x14ac:dyDescent="0.2"/>
  <cols>
    <col min="1" max="1" width="54.5703125" style="305" customWidth="1"/>
    <col min="2" max="2" width="7.42578125" style="239" customWidth="1"/>
    <col min="3" max="3" width="5.28515625" style="238" customWidth="1"/>
    <col min="4" max="4" width="5.5703125" style="238" customWidth="1"/>
    <col min="5" max="5" width="13.140625" style="238" customWidth="1"/>
    <col min="6" max="6" width="6.5703125" style="238" customWidth="1"/>
    <col min="7" max="7" width="14.5703125" style="238" customWidth="1"/>
    <col min="8" max="8" width="14.7109375" style="391" customWidth="1"/>
    <col min="9" max="10" width="9.5703125" style="5" bestFit="1" customWidth="1"/>
    <col min="11" max="16384" width="9.140625" style="5"/>
  </cols>
  <sheetData>
    <row r="1" spans="1:10" ht="39" customHeight="1" x14ac:dyDescent="0.2">
      <c r="A1" s="429" t="s">
        <v>422</v>
      </c>
      <c r="B1" s="429"/>
      <c r="C1" s="429"/>
      <c r="D1" s="429"/>
      <c r="E1" s="429"/>
      <c r="F1" s="429"/>
      <c r="G1" s="429"/>
      <c r="H1" s="429"/>
    </row>
    <row r="2" spans="1:10" x14ac:dyDescent="0.2">
      <c r="A2" s="430" t="s">
        <v>377</v>
      </c>
      <c r="B2" s="430"/>
      <c r="C2" s="430"/>
      <c r="D2" s="430"/>
      <c r="E2" s="430"/>
      <c r="F2" s="430"/>
      <c r="G2" s="430"/>
      <c r="H2" s="431"/>
    </row>
    <row r="3" spans="1:10" ht="12.75" customHeight="1" x14ac:dyDescent="0.2">
      <c r="A3" s="432"/>
      <c r="B3" s="432"/>
      <c r="C3" s="432"/>
      <c r="D3" s="2"/>
      <c r="E3" s="1"/>
      <c r="F3" s="6"/>
      <c r="G3" s="6"/>
    </row>
    <row r="4" spans="1:10" x14ac:dyDescent="0.2">
      <c r="H4" s="374" t="s">
        <v>86</v>
      </c>
    </row>
    <row r="5" spans="1:10" ht="25.5" customHeight="1" x14ac:dyDescent="0.2">
      <c r="A5" s="433" t="s">
        <v>28</v>
      </c>
      <c r="B5" s="436" t="s">
        <v>29</v>
      </c>
      <c r="C5" s="437" t="s">
        <v>30</v>
      </c>
      <c r="D5" s="437" t="s">
        <v>31</v>
      </c>
      <c r="E5" s="437" t="s">
        <v>32</v>
      </c>
      <c r="F5" s="437" t="s">
        <v>33</v>
      </c>
      <c r="G5" s="428" t="s">
        <v>305</v>
      </c>
      <c r="H5" s="438" t="s">
        <v>306</v>
      </c>
    </row>
    <row r="6" spans="1:10" ht="12.75" customHeight="1" x14ac:dyDescent="0.2">
      <c r="A6" s="434"/>
      <c r="B6" s="436"/>
      <c r="C6" s="437"/>
      <c r="D6" s="437"/>
      <c r="E6" s="437"/>
      <c r="F6" s="437"/>
      <c r="G6" s="428"/>
      <c r="H6" s="438"/>
    </row>
    <row r="7" spans="1:10" x14ac:dyDescent="0.2">
      <c r="A7" s="434"/>
      <c r="B7" s="436"/>
      <c r="C7" s="437"/>
      <c r="D7" s="437"/>
      <c r="E7" s="437"/>
      <c r="F7" s="437"/>
      <c r="G7" s="428"/>
      <c r="H7" s="438"/>
    </row>
    <row r="8" spans="1:10" ht="16.5" customHeight="1" x14ac:dyDescent="0.2">
      <c r="A8" s="435"/>
      <c r="B8" s="436"/>
      <c r="C8" s="437"/>
      <c r="D8" s="437"/>
      <c r="E8" s="437"/>
      <c r="F8" s="437"/>
      <c r="G8" s="428"/>
      <c r="H8" s="438"/>
    </row>
    <row r="9" spans="1:10" x14ac:dyDescent="0.2">
      <c r="A9" s="20">
        <v>1</v>
      </c>
      <c r="B9" s="20">
        <v>2</v>
      </c>
      <c r="C9" s="31">
        <v>3</v>
      </c>
      <c r="D9" s="31">
        <v>4</v>
      </c>
      <c r="E9" s="31">
        <v>5</v>
      </c>
      <c r="F9" s="31">
        <v>6</v>
      </c>
      <c r="G9" s="181">
        <v>7</v>
      </c>
      <c r="H9" s="393">
        <v>8</v>
      </c>
    </row>
    <row r="10" spans="1:10" ht="13.5" customHeight="1" x14ac:dyDescent="0.2">
      <c r="A10" s="69" t="s">
        <v>34</v>
      </c>
      <c r="B10" s="21"/>
      <c r="C10" s="35"/>
      <c r="D10" s="52"/>
      <c r="E10" s="52"/>
      <c r="F10" s="52"/>
      <c r="G10" s="199">
        <f>G12+G86+G102+G108+G177+G80</f>
        <v>22765.55</v>
      </c>
      <c r="H10" s="199">
        <f>ROUND(H12+H86+H102+H108+H177+H80,1)</f>
        <v>20766.2</v>
      </c>
      <c r="I10" s="390"/>
      <c r="J10" s="390"/>
    </row>
    <row r="11" spans="1:10" ht="32.25" customHeight="1" x14ac:dyDescent="0.2">
      <c r="A11" s="60" t="s">
        <v>216</v>
      </c>
      <c r="B11" s="20">
        <v>330</v>
      </c>
      <c r="C11" s="31"/>
      <c r="D11" s="32"/>
      <c r="E11" s="33"/>
      <c r="F11" s="33"/>
      <c r="G11" s="184">
        <f>G12+G80+G86+G108+G177+G102</f>
        <v>22765.549999999996</v>
      </c>
      <c r="H11" s="184">
        <f>ROUND(H12+H80+H86+H108+H177+H102,1)</f>
        <v>20766.2</v>
      </c>
    </row>
    <row r="12" spans="1:10" ht="13.5" customHeight="1" x14ac:dyDescent="0.2">
      <c r="A12" s="245" t="s">
        <v>35</v>
      </c>
      <c r="B12" s="22">
        <v>330</v>
      </c>
      <c r="C12" s="26" t="s">
        <v>36</v>
      </c>
      <c r="D12" s="27"/>
      <c r="E12" s="27"/>
      <c r="F12" s="27"/>
      <c r="G12" s="185">
        <f>G13+G17+G27+G44+G49+G55+G59</f>
        <v>15949.5</v>
      </c>
      <c r="H12" s="185">
        <f>ROUND(H13+H17+H27+H44+H49+H55+H59,0)</f>
        <v>15664</v>
      </c>
      <c r="I12" s="390"/>
      <c r="J12" s="390"/>
    </row>
    <row r="13" spans="1:10" s="175" customFormat="1" ht="25.5" x14ac:dyDescent="0.2">
      <c r="A13" s="116" t="s">
        <v>37</v>
      </c>
      <c r="B13" s="113">
        <v>330</v>
      </c>
      <c r="C13" s="114" t="s">
        <v>36</v>
      </c>
      <c r="D13" s="114" t="s">
        <v>38</v>
      </c>
      <c r="E13" s="115"/>
      <c r="F13" s="115"/>
      <c r="G13" s="186">
        <f t="shared" ref="G13:H15" si="0">G14</f>
        <v>2866.8</v>
      </c>
      <c r="H13" s="186">
        <f t="shared" si="0"/>
        <v>2831.71621</v>
      </c>
    </row>
    <row r="14" spans="1:10" x14ac:dyDescent="0.2">
      <c r="A14" s="57" t="s">
        <v>39</v>
      </c>
      <c r="B14" s="66">
        <v>330</v>
      </c>
      <c r="C14" s="23" t="s">
        <v>36</v>
      </c>
      <c r="D14" s="23" t="s">
        <v>38</v>
      </c>
      <c r="E14" s="24" t="s">
        <v>124</v>
      </c>
      <c r="F14" s="24"/>
      <c r="G14" s="187">
        <f t="shared" si="0"/>
        <v>2866.8</v>
      </c>
      <c r="H14" s="187">
        <f t="shared" si="0"/>
        <v>2831.71621</v>
      </c>
    </row>
    <row r="15" spans="1:10" ht="25.5" x14ac:dyDescent="0.2">
      <c r="A15" s="57" t="s">
        <v>67</v>
      </c>
      <c r="B15" s="66">
        <v>330</v>
      </c>
      <c r="C15" s="23" t="s">
        <v>36</v>
      </c>
      <c r="D15" s="23" t="s">
        <v>38</v>
      </c>
      <c r="E15" s="24" t="s">
        <v>125</v>
      </c>
      <c r="F15" s="24"/>
      <c r="G15" s="187">
        <f t="shared" si="0"/>
        <v>2866.8</v>
      </c>
      <c r="H15" s="187">
        <f t="shared" si="0"/>
        <v>2831.71621</v>
      </c>
    </row>
    <row r="16" spans="1:10" s="240" customFormat="1" ht="51" x14ac:dyDescent="0.2">
      <c r="A16" s="57" t="s">
        <v>40</v>
      </c>
      <c r="B16" s="66">
        <v>330</v>
      </c>
      <c r="C16" s="25" t="s">
        <v>36</v>
      </c>
      <c r="D16" s="25" t="s">
        <v>38</v>
      </c>
      <c r="E16" s="24" t="s">
        <v>125</v>
      </c>
      <c r="F16" s="25" t="s">
        <v>41</v>
      </c>
      <c r="G16" s="188">
        <v>2866.8</v>
      </c>
      <c r="H16" s="188">
        <v>2831.71621</v>
      </c>
    </row>
    <row r="17" spans="1:8" s="240" customFormat="1" ht="48" customHeight="1" x14ac:dyDescent="0.2">
      <c r="A17" s="116" t="s">
        <v>114</v>
      </c>
      <c r="B17" s="113">
        <v>330</v>
      </c>
      <c r="C17" s="114" t="s">
        <v>36</v>
      </c>
      <c r="D17" s="115" t="s">
        <v>42</v>
      </c>
      <c r="E17" s="115"/>
      <c r="F17" s="115"/>
      <c r="G17" s="186">
        <f>G18</f>
        <v>9.5</v>
      </c>
      <c r="H17" s="186">
        <f>H18</f>
        <v>9.5</v>
      </c>
    </row>
    <row r="18" spans="1:8" s="240" customFormat="1" x14ac:dyDescent="0.2">
      <c r="A18" s="65" t="s">
        <v>117</v>
      </c>
      <c r="B18" s="45">
        <v>330</v>
      </c>
      <c r="C18" s="77" t="s">
        <v>36</v>
      </c>
      <c r="D18" s="33" t="s">
        <v>42</v>
      </c>
      <c r="E18" s="33" t="s">
        <v>118</v>
      </c>
      <c r="F18" s="33"/>
      <c r="G18" s="184">
        <f>G19+G22</f>
        <v>9.5</v>
      </c>
      <c r="H18" s="184">
        <f>H19+H22</f>
        <v>9.5</v>
      </c>
    </row>
    <row r="19" spans="1:8" s="240" customFormat="1" ht="19.5" hidden="1" customHeight="1" x14ac:dyDescent="0.2">
      <c r="A19" s="57" t="s">
        <v>183</v>
      </c>
      <c r="B19" s="66">
        <v>330</v>
      </c>
      <c r="C19" s="25" t="s">
        <v>36</v>
      </c>
      <c r="D19" s="24" t="s">
        <v>42</v>
      </c>
      <c r="E19" s="24" t="s">
        <v>184</v>
      </c>
      <c r="F19" s="24"/>
      <c r="G19" s="188">
        <f>G20</f>
        <v>0</v>
      </c>
      <c r="H19" s="188">
        <f>H20</f>
        <v>0</v>
      </c>
    </row>
    <row r="20" spans="1:8" s="240" customFormat="1" ht="32.25" hidden="1" customHeight="1" x14ac:dyDescent="0.2">
      <c r="A20" s="57" t="s">
        <v>67</v>
      </c>
      <c r="B20" s="66">
        <v>330</v>
      </c>
      <c r="C20" s="25" t="s">
        <v>36</v>
      </c>
      <c r="D20" s="24" t="s">
        <v>42</v>
      </c>
      <c r="E20" s="24" t="s">
        <v>185</v>
      </c>
      <c r="F20" s="24"/>
      <c r="G20" s="188">
        <f>G21</f>
        <v>0</v>
      </c>
      <c r="H20" s="188">
        <f>H21</f>
        <v>0</v>
      </c>
    </row>
    <row r="21" spans="1:8" s="240" customFormat="1" ht="64.5" hidden="1" customHeight="1" x14ac:dyDescent="0.2">
      <c r="A21" s="87" t="s">
        <v>186</v>
      </c>
      <c r="B21" s="80">
        <v>330</v>
      </c>
      <c r="C21" s="81" t="s">
        <v>36</v>
      </c>
      <c r="D21" s="82" t="s">
        <v>42</v>
      </c>
      <c r="E21" s="82" t="s">
        <v>185</v>
      </c>
      <c r="F21" s="82" t="s">
        <v>41</v>
      </c>
      <c r="G21" s="189"/>
      <c r="H21" s="189"/>
    </row>
    <row r="22" spans="1:8" s="240" customFormat="1" x14ac:dyDescent="0.2">
      <c r="A22" s="57" t="s">
        <v>115</v>
      </c>
      <c r="B22" s="66">
        <v>330</v>
      </c>
      <c r="C22" s="25" t="s">
        <v>36</v>
      </c>
      <c r="D22" s="24" t="s">
        <v>42</v>
      </c>
      <c r="E22" s="24" t="s">
        <v>116</v>
      </c>
      <c r="F22" s="24"/>
      <c r="G22" s="188">
        <f>G23</f>
        <v>9.5</v>
      </c>
      <c r="H22" s="188">
        <f>H23</f>
        <v>9.5</v>
      </c>
    </row>
    <row r="23" spans="1:8" s="240" customFormat="1" ht="29.25" customHeight="1" x14ac:dyDescent="0.2">
      <c r="A23" s="57" t="s">
        <v>67</v>
      </c>
      <c r="B23" s="66">
        <v>330</v>
      </c>
      <c r="C23" s="25" t="s">
        <v>36</v>
      </c>
      <c r="D23" s="24" t="s">
        <v>42</v>
      </c>
      <c r="E23" s="24" t="s">
        <v>119</v>
      </c>
      <c r="F23" s="24"/>
      <c r="G23" s="188">
        <f>G24+G25+G26</f>
        <v>9.5</v>
      </c>
      <c r="H23" s="188">
        <f>H24+H25+H26</f>
        <v>9.5</v>
      </c>
    </row>
    <row r="24" spans="1:8" s="240" customFormat="1" ht="54.75" hidden="1" customHeight="1" x14ac:dyDescent="0.2">
      <c r="A24" s="87" t="s">
        <v>186</v>
      </c>
      <c r="B24" s="80">
        <v>330</v>
      </c>
      <c r="C24" s="81" t="s">
        <v>36</v>
      </c>
      <c r="D24" s="82" t="s">
        <v>42</v>
      </c>
      <c r="E24" s="82" t="s">
        <v>119</v>
      </c>
      <c r="F24" s="82" t="s">
        <v>41</v>
      </c>
      <c r="G24" s="189"/>
      <c r="H24" s="189"/>
    </row>
    <row r="25" spans="1:8" s="240" customFormat="1" ht="25.5" x14ac:dyDescent="0.2">
      <c r="A25" s="83" t="s">
        <v>145</v>
      </c>
      <c r="B25" s="80">
        <v>330</v>
      </c>
      <c r="C25" s="85" t="s">
        <v>36</v>
      </c>
      <c r="D25" s="86" t="s">
        <v>42</v>
      </c>
      <c r="E25" s="82" t="s">
        <v>119</v>
      </c>
      <c r="F25" s="86" t="s">
        <v>44</v>
      </c>
      <c r="G25" s="190">
        <v>6</v>
      </c>
      <c r="H25" s="190">
        <v>6</v>
      </c>
    </row>
    <row r="26" spans="1:8" s="240" customFormat="1" x14ac:dyDescent="0.2">
      <c r="A26" s="87" t="s">
        <v>122</v>
      </c>
      <c r="B26" s="80">
        <v>330</v>
      </c>
      <c r="C26" s="81" t="s">
        <v>36</v>
      </c>
      <c r="D26" s="82" t="s">
        <v>42</v>
      </c>
      <c r="E26" s="82" t="s">
        <v>119</v>
      </c>
      <c r="F26" s="82" t="s">
        <v>123</v>
      </c>
      <c r="G26" s="189">
        <v>3.5</v>
      </c>
      <c r="H26" s="189">
        <v>3.5</v>
      </c>
    </row>
    <row r="27" spans="1:8" s="175" customFormat="1" ht="38.25" x14ac:dyDescent="0.2">
      <c r="A27" s="116" t="s">
        <v>45</v>
      </c>
      <c r="B27" s="113">
        <v>330</v>
      </c>
      <c r="C27" s="114" t="s">
        <v>36</v>
      </c>
      <c r="D27" s="115" t="s">
        <v>46</v>
      </c>
      <c r="E27" s="115"/>
      <c r="F27" s="115"/>
      <c r="G27" s="186">
        <f>G28+G32</f>
        <v>12013.900000000001</v>
      </c>
      <c r="H27" s="186">
        <f>H28+H32</f>
        <v>11863.642380000001</v>
      </c>
    </row>
    <row r="28" spans="1:8" s="175" customFormat="1" ht="38.25" x14ac:dyDescent="0.2">
      <c r="A28" s="62" t="s">
        <v>255</v>
      </c>
      <c r="B28" s="45">
        <v>330</v>
      </c>
      <c r="C28" s="38" t="s">
        <v>36</v>
      </c>
      <c r="D28" s="30" t="s">
        <v>46</v>
      </c>
      <c r="E28" s="33" t="s">
        <v>187</v>
      </c>
      <c r="F28" s="30"/>
      <c r="G28" s="215">
        <f t="shared" ref="G28:H30" si="1">G29</f>
        <v>2900.7</v>
      </c>
      <c r="H28" s="215">
        <f t="shared" si="1"/>
        <v>2900.7</v>
      </c>
    </row>
    <row r="29" spans="1:8" s="175" customFormat="1" ht="25.5" x14ac:dyDescent="0.2">
      <c r="A29" s="62" t="s">
        <v>273</v>
      </c>
      <c r="B29" s="45">
        <v>330</v>
      </c>
      <c r="C29" s="38" t="s">
        <v>36</v>
      </c>
      <c r="D29" s="30" t="s">
        <v>46</v>
      </c>
      <c r="E29" s="33" t="s">
        <v>189</v>
      </c>
      <c r="F29" s="30"/>
      <c r="G29" s="215">
        <f t="shared" si="1"/>
        <v>2900.7</v>
      </c>
      <c r="H29" s="215">
        <f t="shared" si="1"/>
        <v>2900.7</v>
      </c>
    </row>
    <row r="30" spans="1:8" s="175" customFormat="1" ht="38.25" x14ac:dyDescent="0.2">
      <c r="A30" s="58" t="s">
        <v>274</v>
      </c>
      <c r="B30" s="66">
        <v>330</v>
      </c>
      <c r="C30" s="34" t="s">
        <v>36</v>
      </c>
      <c r="D30" s="29" t="s">
        <v>46</v>
      </c>
      <c r="E30" s="24" t="s">
        <v>191</v>
      </c>
      <c r="F30" s="29"/>
      <c r="G30" s="216">
        <f t="shared" si="1"/>
        <v>2900.7</v>
      </c>
      <c r="H30" s="216">
        <f t="shared" si="1"/>
        <v>2900.7</v>
      </c>
    </row>
    <row r="31" spans="1:8" s="175" customFormat="1" ht="25.5" x14ac:dyDescent="0.2">
      <c r="A31" s="83" t="s">
        <v>145</v>
      </c>
      <c r="B31" s="80">
        <v>330</v>
      </c>
      <c r="C31" s="85" t="s">
        <v>36</v>
      </c>
      <c r="D31" s="86" t="s">
        <v>46</v>
      </c>
      <c r="E31" s="82" t="s">
        <v>191</v>
      </c>
      <c r="F31" s="86" t="s">
        <v>44</v>
      </c>
      <c r="G31" s="217">
        <v>2900.7</v>
      </c>
      <c r="H31" s="217">
        <v>2900.7</v>
      </c>
    </row>
    <row r="32" spans="1:8" x14ac:dyDescent="0.2">
      <c r="A32" s="57" t="s">
        <v>68</v>
      </c>
      <c r="B32" s="66">
        <v>330</v>
      </c>
      <c r="C32" s="25" t="s">
        <v>36</v>
      </c>
      <c r="D32" s="24" t="s">
        <v>46</v>
      </c>
      <c r="E32" s="24" t="s">
        <v>120</v>
      </c>
      <c r="F32" s="24"/>
      <c r="G32" s="188">
        <f>G35+G33</f>
        <v>9113.2000000000007</v>
      </c>
      <c r="H32" s="188">
        <f>H35+H33</f>
        <v>8962.9423800000004</v>
      </c>
    </row>
    <row r="33" spans="1:8" ht="38.25" hidden="1" x14ac:dyDescent="0.2">
      <c r="A33" s="57" t="s">
        <v>272</v>
      </c>
      <c r="B33" s="66">
        <v>330</v>
      </c>
      <c r="C33" s="25" t="s">
        <v>36</v>
      </c>
      <c r="D33" s="24" t="s">
        <v>46</v>
      </c>
      <c r="E33" s="24" t="s">
        <v>271</v>
      </c>
      <c r="F33" s="24"/>
      <c r="G33" s="188">
        <f>G34</f>
        <v>0</v>
      </c>
      <c r="H33" s="188">
        <f>H34</f>
        <v>0</v>
      </c>
    </row>
    <row r="34" spans="1:8" ht="51" hidden="1" x14ac:dyDescent="0.2">
      <c r="A34" s="87" t="s">
        <v>186</v>
      </c>
      <c r="B34" s="80">
        <v>330</v>
      </c>
      <c r="C34" s="81" t="s">
        <v>36</v>
      </c>
      <c r="D34" s="82" t="s">
        <v>46</v>
      </c>
      <c r="E34" s="82" t="s">
        <v>271</v>
      </c>
      <c r="F34" s="82" t="s">
        <v>41</v>
      </c>
      <c r="G34" s="189"/>
      <c r="H34" s="189"/>
    </row>
    <row r="35" spans="1:8" ht="25.5" x14ac:dyDescent="0.2">
      <c r="A35" s="57" t="s">
        <v>67</v>
      </c>
      <c r="B35" s="66">
        <v>330</v>
      </c>
      <c r="C35" s="25" t="s">
        <v>36</v>
      </c>
      <c r="D35" s="24" t="s">
        <v>46</v>
      </c>
      <c r="E35" s="24" t="s">
        <v>121</v>
      </c>
      <c r="F35" s="24"/>
      <c r="G35" s="188">
        <f>G36+G37+G39+G38</f>
        <v>9113.2000000000007</v>
      </c>
      <c r="H35" s="188">
        <f>H36+H37+H39+H38</f>
        <v>8962.9423800000004</v>
      </c>
    </row>
    <row r="36" spans="1:8" s="175" customFormat="1" ht="55.5" customHeight="1" x14ac:dyDescent="0.2">
      <c r="A36" s="88" t="s">
        <v>40</v>
      </c>
      <c r="B36" s="80">
        <v>330</v>
      </c>
      <c r="C36" s="89" t="s">
        <v>36</v>
      </c>
      <c r="D36" s="90" t="s">
        <v>46</v>
      </c>
      <c r="E36" s="82" t="s">
        <v>121</v>
      </c>
      <c r="F36" s="82" t="s">
        <v>41</v>
      </c>
      <c r="G36" s="191">
        <v>6985.2</v>
      </c>
      <c r="H36" s="191">
        <v>6856.1248500000002</v>
      </c>
    </row>
    <row r="37" spans="1:8" s="175" customFormat="1" ht="25.5" x14ac:dyDescent="0.2">
      <c r="A37" s="83" t="s">
        <v>145</v>
      </c>
      <c r="B37" s="80">
        <v>330</v>
      </c>
      <c r="C37" s="85" t="s">
        <v>36</v>
      </c>
      <c r="D37" s="86" t="s">
        <v>46</v>
      </c>
      <c r="E37" s="82" t="s">
        <v>121</v>
      </c>
      <c r="F37" s="86" t="s">
        <v>44</v>
      </c>
      <c r="G37" s="190">
        <v>1888.9</v>
      </c>
      <c r="H37" s="190">
        <v>1867.8025299999999</v>
      </c>
    </row>
    <row r="38" spans="1:8" s="175" customFormat="1" hidden="1" x14ac:dyDescent="0.2">
      <c r="A38" s="83" t="s">
        <v>64</v>
      </c>
      <c r="B38" s="80">
        <v>330</v>
      </c>
      <c r="C38" s="85" t="s">
        <v>36</v>
      </c>
      <c r="D38" s="86" t="s">
        <v>46</v>
      </c>
      <c r="E38" s="82" t="s">
        <v>121</v>
      </c>
      <c r="F38" s="86" t="s">
        <v>65</v>
      </c>
      <c r="G38" s="190"/>
      <c r="H38" s="190"/>
    </row>
    <row r="39" spans="1:8" s="175" customFormat="1" ht="18" customHeight="1" x14ac:dyDescent="0.2">
      <c r="A39" s="83" t="s">
        <v>122</v>
      </c>
      <c r="B39" s="80">
        <v>330</v>
      </c>
      <c r="C39" s="85" t="s">
        <v>36</v>
      </c>
      <c r="D39" s="86" t="s">
        <v>46</v>
      </c>
      <c r="E39" s="82" t="s">
        <v>121</v>
      </c>
      <c r="F39" s="86" t="s">
        <v>123</v>
      </c>
      <c r="G39" s="190">
        <v>239.1</v>
      </c>
      <c r="H39" s="190">
        <v>239.01499999999999</v>
      </c>
    </row>
    <row r="40" spans="1:8" s="175" customFormat="1" ht="38.25" hidden="1" x14ac:dyDescent="0.2">
      <c r="A40" s="62" t="s">
        <v>168</v>
      </c>
      <c r="B40" s="45">
        <v>330</v>
      </c>
      <c r="C40" s="38" t="s">
        <v>36</v>
      </c>
      <c r="D40" s="30" t="s">
        <v>46</v>
      </c>
      <c r="E40" s="33" t="s">
        <v>187</v>
      </c>
      <c r="F40" s="30"/>
      <c r="G40" s="192">
        <f t="shared" ref="G40:H42" si="2">G41</f>
        <v>0</v>
      </c>
      <c r="H40" s="192">
        <f t="shared" si="2"/>
        <v>1541.3</v>
      </c>
    </row>
    <row r="41" spans="1:8" s="175" customFormat="1" ht="38.25" hidden="1" x14ac:dyDescent="0.2">
      <c r="A41" s="62" t="s">
        <v>188</v>
      </c>
      <c r="B41" s="45">
        <v>330</v>
      </c>
      <c r="C41" s="38" t="s">
        <v>36</v>
      </c>
      <c r="D41" s="30" t="s">
        <v>46</v>
      </c>
      <c r="E41" s="33" t="s">
        <v>189</v>
      </c>
      <c r="F41" s="30"/>
      <c r="G41" s="192">
        <f t="shared" si="2"/>
        <v>0</v>
      </c>
      <c r="H41" s="192">
        <f t="shared" si="2"/>
        <v>1541.3</v>
      </c>
    </row>
    <row r="42" spans="1:8" s="175" customFormat="1" ht="38.25" hidden="1" x14ac:dyDescent="0.2">
      <c r="A42" s="58" t="s">
        <v>190</v>
      </c>
      <c r="B42" s="66">
        <v>330</v>
      </c>
      <c r="C42" s="34" t="s">
        <v>36</v>
      </c>
      <c r="D42" s="29" t="s">
        <v>46</v>
      </c>
      <c r="E42" s="24" t="s">
        <v>191</v>
      </c>
      <c r="F42" s="29"/>
      <c r="G42" s="193">
        <f t="shared" si="2"/>
        <v>0</v>
      </c>
      <c r="H42" s="193">
        <f t="shared" si="2"/>
        <v>1541.3</v>
      </c>
    </row>
    <row r="43" spans="1:8" s="175" customFormat="1" ht="25.5" hidden="1" x14ac:dyDescent="0.2">
      <c r="A43" s="83" t="s">
        <v>145</v>
      </c>
      <c r="B43" s="80">
        <v>330</v>
      </c>
      <c r="C43" s="85" t="s">
        <v>36</v>
      </c>
      <c r="D43" s="86" t="s">
        <v>46</v>
      </c>
      <c r="E43" s="82" t="s">
        <v>191</v>
      </c>
      <c r="F43" s="86" t="s">
        <v>44</v>
      </c>
      <c r="G43" s="190">
        <v>0</v>
      </c>
      <c r="H43" s="190">
        <v>1541.3</v>
      </c>
    </row>
    <row r="44" spans="1:8" ht="44.25" customHeight="1" x14ac:dyDescent="0.2">
      <c r="A44" s="116" t="s">
        <v>47</v>
      </c>
      <c r="B44" s="113">
        <v>330</v>
      </c>
      <c r="C44" s="114" t="s">
        <v>36</v>
      </c>
      <c r="D44" s="115" t="s">
        <v>48</v>
      </c>
      <c r="E44" s="115"/>
      <c r="F44" s="115"/>
      <c r="G44" s="186">
        <f>G45</f>
        <v>463.9</v>
      </c>
      <c r="H44" s="186">
        <f>H45</f>
        <v>463.9</v>
      </c>
    </row>
    <row r="45" spans="1:8" x14ac:dyDescent="0.2">
      <c r="A45" s="55" t="s">
        <v>69</v>
      </c>
      <c r="B45" s="66">
        <v>330</v>
      </c>
      <c r="C45" s="23" t="s">
        <v>36</v>
      </c>
      <c r="D45" s="28" t="s">
        <v>48</v>
      </c>
      <c r="E45" s="24" t="s">
        <v>126</v>
      </c>
      <c r="F45" s="24"/>
      <c r="G45" s="188">
        <f>G47</f>
        <v>463.9</v>
      </c>
      <c r="H45" s="188">
        <f>H47</f>
        <v>463.9</v>
      </c>
    </row>
    <row r="46" spans="1:8" x14ac:dyDescent="0.2">
      <c r="A46" s="55" t="s">
        <v>49</v>
      </c>
      <c r="B46" s="66">
        <v>330</v>
      </c>
      <c r="C46" s="23" t="s">
        <v>36</v>
      </c>
      <c r="D46" s="28" t="s">
        <v>48</v>
      </c>
      <c r="E46" s="24" t="s">
        <v>127</v>
      </c>
      <c r="F46" s="24"/>
      <c r="G46" s="188">
        <f>G47</f>
        <v>463.9</v>
      </c>
      <c r="H46" s="188">
        <f>H47</f>
        <v>463.9</v>
      </c>
    </row>
    <row r="47" spans="1:8" ht="76.5" x14ac:dyDescent="0.2">
      <c r="A47" s="59" t="s">
        <v>325</v>
      </c>
      <c r="B47" s="66">
        <v>330</v>
      </c>
      <c r="C47" s="43" t="s">
        <v>36</v>
      </c>
      <c r="D47" s="43" t="s">
        <v>48</v>
      </c>
      <c r="E47" s="24" t="s">
        <v>128</v>
      </c>
      <c r="F47" s="53"/>
      <c r="G47" s="194">
        <f>G48</f>
        <v>463.9</v>
      </c>
      <c r="H47" s="194">
        <f>H48</f>
        <v>463.9</v>
      </c>
    </row>
    <row r="48" spans="1:8" ht="16.5" customHeight="1" x14ac:dyDescent="0.2">
      <c r="A48" s="93" t="s">
        <v>49</v>
      </c>
      <c r="B48" s="80">
        <v>330</v>
      </c>
      <c r="C48" s="94" t="s">
        <v>36</v>
      </c>
      <c r="D48" s="94" t="s">
        <v>48</v>
      </c>
      <c r="E48" s="82" t="s">
        <v>128</v>
      </c>
      <c r="F48" s="95" t="s">
        <v>50</v>
      </c>
      <c r="G48" s="195">
        <v>463.9</v>
      </c>
      <c r="H48" s="195">
        <v>463.9</v>
      </c>
    </row>
    <row r="49" spans="1:8" ht="16.5" customHeight="1" x14ac:dyDescent="0.2">
      <c r="A49" s="128" t="s">
        <v>193</v>
      </c>
      <c r="B49" s="113">
        <v>330</v>
      </c>
      <c r="C49" s="129" t="s">
        <v>36</v>
      </c>
      <c r="D49" s="129" t="s">
        <v>194</v>
      </c>
      <c r="E49" s="115"/>
      <c r="F49" s="118"/>
      <c r="G49" s="196">
        <f t="shared" ref="G49:H51" si="3">G50</f>
        <v>100</v>
      </c>
      <c r="H49" s="196">
        <f t="shared" si="3"/>
        <v>100</v>
      </c>
    </row>
    <row r="50" spans="1:8" s="369" customFormat="1" ht="16.5" customHeight="1" x14ac:dyDescent="0.2">
      <c r="A50" s="65" t="s">
        <v>69</v>
      </c>
      <c r="B50" s="45">
        <v>330</v>
      </c>
      <c r="C50" s="68" t="s">
        <v>36</v>
      </c>
      <c r="D50" s="68" t="s">
        <v>194</v>
      </c>
      <c r="E50" s="33" t="s">
        <v>126</v>
      </c>
      <c r="F50" s="68"/>
      <c r="G50" s="197">
        <f t="shared" si="3"/>
        <v>100</v>
      </c>
      <c r="H50" s="197">
        <f t="shared" si="3"/>
        <v>100</v>
      </c>
    </row>
    <row r="51" spans="1:8" s="369" customFormat="1" ht="20.25" customHeight="1" x14ac:dyDescent="0.2">
      <c r="A51" s="65" t="s">
        <v>122</v>
      </c>
      <c r="B51" s="45">
        <v>330</v>
      </c>
      <c r="C51" s="68" t="s">
        <v>36</v>
      </c>
      <c r="D51" s="68" t="s">
        <v>194</v>
      </c>
      <c r="E51" s="33" t="s">
        <v>326</v>
      </c>
      <c r="F51" s="68"/>
      <c r="G51" s="197">
        <f t="shared" si="3"/>
        <v>100</v>
      </c>
      <c r="H51" s="197">
        <f t="shared" si="3"/>
        <v>100</v>
      </c>
    </row>
    <row r="52" spans="1:8" s="369" customFormat="1" ht="21" customHeight="1" x14ac:dyDescent="0.2">
      <c r="A52" s="65" t="s">
        <v>411</v>
      </c>
      <c r="B52" s="45">
        <v>330</v>
      </c>
      <c r="C52" s="68" t="s">
        <v>36</v>
      </c>
      <c r="D52" s="68" t="s">
        <v>194</v>
      </c>
      <c r="E52" s="33" t="s">
        <v>326</v>
      </c>
      <c r="F52" s="68"/>
      <c r="G52" s="197">
        <f>G54</f>
        <v>100</v>
      </c>
      <c r="H52" s="197">
        <f>H54</f>
        <v>100</v>
      </c>
    </row>
    <row r="53" spans="1:8" s="369" customFormat="1" ht="39" customHeight="1" x14ac:dyDescent="0.2">
      <c r="A53" s="57" t="s">
        <v>227</v>
      </c>
      <c r="B53" s="66">
        <v>330</v>
      </c>
      <c r="C53" s="53" t="s">
        <v>36</v>
      </c>
      <c r="D53" s="53" t="s">
        <v>194</v>
      </c>
      <c r="E53" s="24" t="s">
        <v>326</v>
      </c>
      <c r="F53" s="53"/>
      <c r="G53" s="194">
        <f>G54</f>
        <v>100</v>
      </c>
      <c r="H53" s="194">
        <f>H54</f>
        <v>100</v>
      </c>
    </row>
    <row r="54" spans="1:8" s="369" customFormat="1" x14ac:dyDescent="0.2">
      <c r="A54" s="87" t="s">
        <v>122</v>
      </c>
      <c r="B54" s="80">
        <v>330</v>
      </c>
      <c r="C54" s="95" t="s">
        <v>36</v>
      </c>
      <c r="D54" s="95" t="s">
        <v>194</v>
      </c>
      <c r="E54" s="82" t="s">
        <v>326</v>
      </c>
      <c r="F54" s="95" t="s">
        <v>123</v>
      </c>
      <c r="G54" s="195">
        <v>100</v>
      </c>
      <c r="H54" s="195">
        <v>100</v>
      </c>
    </row>
    <row r="55" spans="1:8" x14ac:dyDescent="0.2">
      <c r="A55" s="128" t="s">
        <v>195</v>
      </c>
      <c r="B55" s="113">
        <v>330</v>
      </c>
      <c r="C55" s="129" t="s">
        <v>36</v>
      </c>
      <c r="D55" s="129" t="s">
        <v>196</v>
      </c>
      <c r="E55" s="115"/>
      <c r="F55" s="118"/>
      <c r="G55" s="196">
        <f t="shared" ref="G55:H57" si="4">G56</f>
        <v>100</v>
      </c>
      <c r="H55" s="196">
        <f t="shared" si="4"/>
        <v>0</v>
      </c>
    </row>
    <row r="56" spans="1:8" x14ac:dyDescent="0.2">
      <c r="A56" s="59" t="s">
        <v>197</v>
      </c>
      <c r="B56" s="66">
        <v>330</v>
      </c>
      <c r="C56" s="43" t="s">
        <v>36</v>
      </c>
      <c r="D56" s="43" t="s">
        <v>196</v>
      </c>
      <c r="E56" s="24" t="s">
        <v>198</v>
      </c>
      <c r="F56" s="53"/>
      <c r="G56" s="194">
        <f t="shared" si="4"/>
        <v>100</v>
      </c>
      <c r="H56" s="194">
        <f t="shared" si="4"/>
        <v>0</v>
      </c>
    </row>
    <row r="57" spans="1:8" x14ac:dyDescent="0.2">
      <c r="A57" s="59" t="s">
        <v>199</v>
      </c>
      <c r="B57" s="66">
        <v>330</v>
      </c>
      <c r="C57" s="43" t="s">
        <v>36</v>
      </c>
      <c r="D57" s="43" t="s">
        <v>196</v>
      </c>
      <c r="E57" s="24" t="s">
        <v>200</v>
      </c>
      <c r="F57" s="53"/>
      <c r="G57" s="194">
        <f t="shared" si="4"/>
        <v>100</v>
      </c>
      <c r="H57" s="194">
        <f t="shared" si="4"/>
        <v>0</v>
      </c>
    </row>
    <row r="58" spans="1:8" x14ac:dyDescent="0.2">
      <c r="A58" s="93" t="s">
        <v>122</v>
      </c>
      <c r="B58" s="80">
        <v>330</v>
      </c>
      <c r="C58" s="94" t="s">
        <v>36</v>
      </c>
      <c r="D58" s="94" t="s">
        <v>196</v>
      </c>
      <c r="E58" s="82" t="s">
        <v>200</v>
      </c>
      <c r="F58" s="95" t="s">
        <v>123</v>
      </c>
      <c r="G58" s="195">
        <v>100</v>
      </c>
      <c r="H58" s="195">
        <v>0</v>
      </c>
    </row>
    <row r="59" spans="1:8" x14ac:dyDescent="0.2">
      <c r="A59" s="116" t="s">
        <v>51</v>
      </c>
      <c r="B59" s="113">
        <v>330</v>
      </c>
      <c r="C59" s="114" t="s">
        <v>36</v>
      </c>
      <c r="D59" s="115" t="s">
        <v>52</v>
      </c>
      <c r="E59" s="115"/>
      <c r="F59" s="115"/>
      <c r="G59" s="186">
        <f>G60+G67+G70</f>
        <v>395.40000000000003</v>
      </c>
      <c r="H59" s="186">
        <f>H60+H67+H70</f>
        <v>395.30386000000004</v>
      </c>
    </row>
    <row r="60" spans="1:8" ht="44.25" customHeight="1" x14ac:dyDescent="0.2">
      <c r="A60" s="306" t="s">
        <v>283</v>
      </c>
      <c r="B60" s="113">
        <v>330</v>
      </c>
      <c r="C60" s="114" t="s">
        <v>36</v>
      </c>
      <c r="D60" s="115" t="s">
        <v>52</v>
      </c>
      <c r="E60" s="115" t="s">
        <v>150</v>
      </c>
      <c r="F60" s="115"/>
      <c r="G60" s="186">
        <f>G61</f>
        <v>27.8</v>
      </c>
      <c r="H60" s="186">
        <f>H61</f>
        <v>27.8</v>
      </c>
    </row>
    <row r="61" spans="1:8" ht="25.5" x14ac:dyDescent="0.2">
      <c r="A61" s="252" t="s">
        <v>327</v>
      </c>
      <c r="B61" s="66">
        <v>330</v>
      </c>
      <c r="C61" s="25" t="s">
        <v>36</v>
      </c>
      <c r="D61" s="24" t="s">
        <v>52</v>
      </c>
      <c r="E61" s="24" t="s">
        <v>218</v>
      </c>
      <c r="F61" s="24"/>
      <c r="G61" s="188">
        <f>G62</f>
        <v>27.8</v>
      </c>
      <c r="H61" s="188">
        <f>H62</f>
        <v>27.8</v>
      </c>
    </row>
    <row r="62" spans="1:8" ht="48" customHeight="1" x14ac:dyDescent="0.2">
      <c r="A62" s="252" t="s">
        <v>328</v>
      </c>
      <c r="B62" s="66">
        <v>330</v>
      </c>
      <c r="C62" s="25" t="s">
        <v>36</v>
      </c>
      <c r="D62" s="24" t="s">
        <v>52</v>
      </c>
      <c r="E62" s="24" t="s">
        <v>219</v>
      </c>
      <c r="F62" s="24"/>
      <c r="G62" s="188">
        <f>G63+G65</f>
        <v>27.8</v>
      </c>
      <c r="H62" s="188">
        <f>H63+H65</f>
        <v>27.8</v>
      </c>
    </row>
    <row r="63" spans="1:8" ht="39" customHeight="1" x14ac:dyDescent="0.2">
      <c r="A63" s="252" t="s">
        <v>276</v>
      </c>
      <c r="B63" s="66">
        <v>330</v>
      </c>
      <c r="C63" s="25" t="s">
        <v>36</v>
      </c>
      <c r="D63" s="24" t="s">
        <v>52</v>
      </c>
      <c r="E63" s="24" t="s">
        <v>219</v>
      </c>
      <c r="F63" s="24"/>
      <c r="G63" s="188">
        <f>G64</f>
        <v>27.8</v>
      </c>
      <c r="H63" s="188">
        <f>H64</f>
        <v>27.8</v>
      </c>
    </row>
    <row r="64" spans="1:8" ht="25.5" x14ac:dyDescent="0.2">
      <c r="A64" s="99" t="s">
        <v>145</v>
      </c>
      <c r="B64" s="80">
        <v>330</v>
      </c>
      <c r="C64" s="81" t="s">
        <v>36</v>
      </c>
      <c r="D64" s="82" t="s">
        <v>52</v>
      </c>
      <c r="E64" s="82" t="s">
        <v>219</v>
      </c>
      <c r="F64" s="82" t="s">
        <v>44</v>
      </c>
      <c r="G64" s="189">
        <v>27.8</v>
      </c>
      <c r="H64" s="189">
        <v>27.8</v>
      </c>
    </row>
    <row r="65" spans="1:8" ht="30" hidden="1" customHeight="1" x14ac:dyDescent="0.2">
      <c r="A65" s="57" t="s">
        <v>221</v>
      </c>
      <c r="B65" s="66">
        <v>330</v>
      </c>
      <c r="C65" s="25" t="s">
        <v>36</v>
      </c>
      <c r="D65" s="24" t="s">
        <v>52</v>
      </c>
      <c r="E65" s="24" t="s">
        <v>219</v>
      </c>
      <c r="F65" s="82"/>
      <c r="G65" s="188">
        <f>G66</f>
        <v>0</v>
      </c>
      <c r="H65" s="188">
        <f>H66</f>
        <v>0</v>
      </c>
    </row>
    <row r="66" spans="1:8" ht="30" hidden="1" customHeight="1" x14ac:dyDescent="0.2">
      <c r="A66" s="87" t="s">
        <v>145</v>
      </c>
      <c r="B66" s="80">
        <v>330</v>
      </c>
      <c r="C66" s="81" t="s">
        <v>36</v>
      </c>
      <c r="D66" s="82" t="s">
        <v>52</v>
      </c>
      <c r="E66" s="82" t="s">
        <v>219</v>
      </c>
      <c r="F66" s="82" t="s">
        <v>44</v>
      </c>
      <c r="G66" s="189">
        <v>0</v>
      </c>
      <c r="H66" s="189">
        <v>0</v>
      </c>
    </row>
    <row r="67" spans="1:8" x14ac:dyDescent="0.2">
      <c r="A67" s="60" t="s">
        <v>70</v>
      </c>
      <c r="B67" s="45">
        <v>330</v>
      </c>
      <c r="C67" s="31" t="s">
        <v>36</v>
      </c>
      <c r="D67" s="32" t="s">
        <v>52</v>
      </c>
      <c r="E67" s="33" t="s">
        <v>129</v>
      </c>
      <c r="F67" s="33"/>
      <c r="G67" s="198">
        <f>G68</f>
        <v>24.5</v>
      </c>
      <c r="H67" s="198">
        <f>H68</f>
        <v>24.5</v>
      </c>
    </row>
    <row r="68" spans="1:8" ht="39.75" customHeight="1" x14ac:dyDescent="0.2">
      <c r="A68" s="55" t="s">
        <v>201</v>
      </c>
      <c r="B68" s="66">
        <v>330</v>
      </c>
      <c r="C68" s="23" t="s">
        <v>36</v>
      </c>
      <c r="D68" s="28" t="s">
        <v>52</v>
      </c>
      <c r="E68" s="24" t="s">
        <v>130</v>
      </c>
      <c r="F68" s="24"/>
      <c r="G68" s="187">
        <f>G69</f>
        <v>24.5</v>
      </c>
      <c r="H68" s="187">
        <f>H69</f>
        <v>24.5</v>
      </c>
    </row>
    <row r="69" spans="1:8" s="175" customFormat="1" ht="25.5" x14ac:dyDescent="0.2">
      <c r="A69" s="88" t="s">
        <v>145</v>
      </c>
      <c r="B69" s="80">
        <v>330</v>
      </c>
      <c r="C69" s="89" t="s">
        <v>36</v>
      </c>
      <c r="D69" s="90" t="s">
        <v>52</v>
      </c>
      <c r="E69" s="82" t="s">
        <v>131</v>
      </c>
      <c r="F69" s="82" t="s">
        <v>44</v>
      </c>
      <c r="G69" s="189">
        <v>24.5</v>
      </c>
      <c r="H69" s="189">
        <v>24.5</v>
      </c>
    </row>
    <row r="70" spans="1:8" s="175" customFormat="1" x14ac:dyDescent="0.2">
      <c r="A70" s="307" t="s">
        <v>69</v>
      </c>
      <c r="B70" s="280" t="s">
        <v>243</v>
      </c>
      <c r="C70" s="281" t="s">
        <v>36</v>
      </c>
      <c r="D70" s="281" t="s">
        <v>52</v>
      </c>
      <c r="E70" s="281" t="s">
        <v>126</v>
      </c>
      <c r="F70" s="281"/>
      <c r="G70" s="184">
        <f>G74+G71+G76</f>
        <v>343.1</v>
      </c>
      <c r="H70" s="184">
        <f>H74+H71+H76</f>
        <v>343.00386000000003</v>
      </c>
    </row>
    <row r="71" spans="1:8" s="175" customFormat="1" ht="25.5" x14ac:dyDescent="0.2">
      <c r="A71" s="308" t="s">
        <v>329</v>
      </c>
      <c r="B71" s="269" t="s">
        <v>243</v>
      </c>
      <c r="C71" s="270" t="s">
        <v>36</v>
      </c>
      <c r="D71" s="270" t="s">
        <v>52</v>
      </c>
      <c r="E71" s="270" t="s">
        <v>330</v>
      </c>
      <c r="F71" s="281"/>
      <c r="G71" s="188">
        <f>G72+G73</f>
        <v>163.30000000000001</v>
      </c>
      <c r="H71" s="188">
        <f>H72+H73</f>
        <v>163.20385999999999</v>
      </c>
    </row>
    <row r="72" spans="1:8" s="175" customFormat="1" ht="25.5" x14ac:dyDescent="0.2">
      <c r="A72" s="309" t="s">
        <v>145</v>
      </c>
      <c r="B72" s="272" t="s">
        <v>243</v>
      </c>
      <c r="C72" s="179" t="s">
        <v>36</v>
      </c>
      <c r="D72" s="179" t="s">
        <v>52</v>
      </c>
      <c r="E72" s="179" t="s">
        <v>330</v>
      </c>
      <c r="F72" s="179" t="s">
        <v>44</v>
      </c>
      <c r="G72" s="189">
        <v>157.5</v>
      </c>
      <c r="H72" s="254">
        <v>157.47986</v>
      </c>
    </row>
    <row r="73" spans="1:8" s="175" customFormat="1" x14ac:dyDescent="0.2">
      <c r="A73" s="309" t="s">
        <v>122</v>
      </c>
      <c r="B73" s="272" t="s">
        <v>243</v>
      </c>
      <c r="C73" s="179" t="s">
        <v>36</v>
      </c>
      <c r="D73" s="179" t="s">
        <v>52</v>
      </c>
      <c r="E73" s="179" t="s">
        <v>330</v>
      </c>
      <c r="F73" s="179" t="s">
        <v>123</v>
      </c>
      <c r="G73" s="189">
        <v>5.8</v>
      </c>
      <c r="H73" s="254">
        <v>5.7240000000000002</v>
      </c>
    </row>
    <row r="74" spans="1:8" s="175" customFormat="1" ht="25.5" x14ac:dyDescent="0.2">
      <c r="A74" s="308" t="s">
        <v>277</v>
      </c>
      <c r="B74" s="269" t="s">
        <v>243</v>
      </c>
      <c r="C74" s="270" t="s">
        <v>36</v>
      </c>
      <c r="D74" s="270" t="s">
        <v>52</v>
      </c>
      <c r="E74" s="270" t="s">
        <v>278</v>
      </c>
      <c r="F74" s="270"/>
      <c r="G74" s="188">
        <f>G75</f>
        <v>30</v>
      </c>
      <c r="H74" s="188">
        <f>H75</f>
        <v>30</v>
      </c>
    </row>
    <row r="75" spans="1:8" s="175" customFormat="1" ht="25.5" x14ac:dyDescent="0.2">
      <c r="A75" s="309" t="s">
        <v>145</v>
      </c>
      <c r="B75" s="272" t="s">
        <v>243</v>
      </c>
      <c r="C75" s="179" t="s">
        <v>36</v>
      </c>
      <c r="D75" s="179" t="s">
        <v>52</v>
      </c>
      <c r="E75" s="179" t="s">
        <v>279</v>
      </c>
      <c r="F75" s="179" t="s">
        <v>44</v>
      </c>
      <c r="G75" s="189">
        <v>30</v>
      </c>
      <c r="H75" s="189">
        <v>30</v>
      </c>
    </row>
    <row r="76" spans="1:8" s="175" customFormat="1" ht="25.5" x14ac:dyDescent="0.2">
      <c r="A76" s="308" t="s">
        <v>412</v>
      </c>
      <c r="B76" s="269" t="s">
        <v>243</v>
      </c>
      <c r="C76" s="270" t="s">
        <v>36</v>
      </c>
      <c r="D76" s="270" t="s">
        <v>52</v>
      </c>
      <c r="E76" s="270" t="s">
        <v>331</v>
      </c>
      <c r="F76" s="270"/>
      <c r="G76" s="188">
        <f>G77</f>
        <v>149.80000000000001</v>
      </c>
      <c r="H76" s="188">
        <f>H77</f>
        <v>149.80000000000001</v>
      </c>
    </row>
    <row r="77" spans="1:8" s="175" customFormat="1" ht="25.5" x14ac:dyDescent="0.2">
      <c r="A77" s="309" t="s">
        <v>145</v>
      </c>
      <c r="B77" s="272" t="s">
        <v>243</v>
      </c>
      <c r="C77" s="179" t="s">
        <v>36</v>
      </c>
      <c r="D77" s="179" t="s">
        <v>52</v>
      </c>
      <c r="E77" s="179" t="s">
        <v>331</v>
      </c>
      <c r="F77" s="179" t="s">
        <v>44</v>
      </c>
      <c r="G77" s="189">
        <v>149.80000000000001</v>
      </c>
      <c r="H77" s="189">
        <v>149.80000000000001</v>
      </c>
    </row>
    <row r="78" spans="1:8" s="175" customFormat="1" ht="63.75" hidden="1" x14ac:dyDescent="0.2">
      <c r="A78" s="55" t="s">
        <v>132</v>
      </c>
      <c r="B78" s="66">
        <v>330</v>
      </c>
      <c r="C78" s="23" t="s">
        <v>36</v>
      </c>
      <c r="D78" s="28" t="s">
        <v>52</v>
      </c>
      <c r="E78" s="24" t="s">
        <v>133</v>
      </c>
      <c r="F78" s="24"/>
      <c r="G78" s="188">
        <f>G79</f>
        <v>0</v>
      </c>
      <c r="H78" s="188">
        <f>H79</f>
        <v>0</v>
      </c>
    </row>
    <row r="79" spans="1:8" s="175" customFormat="1" ht="13.5" hidden="1" x14ac:dyDescent="0.2">
      <c r="A79" s="88" t="s">
        <v>49</v>
      </c>
      <c r="B79" s="84">
        <v>330</v>
      </c>
      <c r="C79" s="89" t="s">
        <v>36</v>
      </c>
      <c r="D79" s="90" t="s">
        <v>52</v>
      </c>
      <c r="E79" s="82" t="s">
        <v>133</v>
      </c>
      <c r="F79" s="82" t="s">
        <v>50</v>
      </c>
      <c r="G79" s="189">
        <v>0</v>
      </c>
      <c r="H79" s="189">
        <v>0</v>
      </c>
    </row>
    <row r="80" spans="1:8" x14ac:dyDescent="0.2">
      <c r="A80" s="69" t="s">
        <v>72</v>
      </c>
      <c r="B80" s="22">
        <v>330</v>
      </c>
      <c r="C80" s="35" t="s">
        <v>38</v>
      </c>
      <c r="D80" s="36"/>
      <c r="E80" s="36"/>
      <c r="F80" s="36"/>
      <c r="G80" s="199">
        <f t="shared" ref="G80:H82" si="5">G81</f>
        <v>51.4</v>
      </c>
      <c r="H80" s="199">
        <f t="shared" si="5"/>
        <v>51.4</v>
      </c>
    </row>
    <row r="81" spans="1:8" ht="17.25" customHeight="1" x14ac:dyDescent="0.2">
      <c r="A81" s="116" t="s">
        <v>73</v>
      </c>
      <c r="B81" s="113">
        <v>330</v>
      </c>
      <c r="C81" s="114" t="s">
        <v>38</v>
      </c>
      <c r="D81" s="115" t="s">
        <v>42</v>
      </c>
      <c r="E81" s="115"/>
      <c r="F81" s="115"/>
      <c r="G81" s="186">
        <f t="shared" si="5"/>
        <v>51.4</v>
      </c>
      <c r="H81" s="186">
        <f t="shared" si="5"/>
        <v>51.4</v>
      </c>
    </row>
    <row r="82" spans="1:8" x14ac:dyDescent="0.2">
      <c r="A82" s="57" t="s">
        <v>70</v>
      </c>
      <c r="B82" s="66">
        <v>330</v>
      </c>
      <c r="C82" s="25" t="s">
        <v>38</v>
      </c>
      <c r="D82" s="24" t="s">
        <v>42</v>
      </c>
      <c r="E82" s="24" t="s">
        <v>129</v>
      </c>
      <c r="F82" s="24"/>
      <c r="G82" s="188">
        <f t="shared" si="5"/>
        <v>51.4</v>
      </c>
      <c r="H82" s="188">
        <f t="shared" si="5"/>
        <v>51.4</v>
      </c>
    </row>
    <row r="83" spans="1:8" ht="30" customHeight="1" x14ac:dyDescent="0.2">
      <c r="A83" s="57" t="s">
        <v>71</v>
      </c>
      <c r="B83" s="66">
        <v>330</v>
      </c>
      <c r="C83" s="25" t="s">
        <v>38</v>
      </c>
      <c r="D83" s="24" t="s">
        <v>42</v>
      </c>
      <c r="E83" s="24" t="s">
        <v>135</v>
      </c>
      <c r="F83" s="255"/>
      <c r="G83" s="256">
        <f>G84+G85</f>
        <v>51.4</v>
      </c>
      <c r="H83" s="256">
        <f>H84+H85</f>
        <v>51.4</v>
      </c>
    </row>
    <row r="84" spans="1:8" ht="51.75" customHeight="1" x14ac:dyDescent="0.2">
      <c r="A84" s="99" t="s">
        <v>186</v>
      </c>
      <c r="B84" s="282">
        <v>330</v>
      </c>
      <c r="C84" s="283" t="s">
        <v>38</v>
      </c>
      <c r="D84" s="263" t="s">
        <v>42</v>
      </c>
      <c r="E84" s="263" t="s">
        <v>135</v>
      </c>
      <c r="F84" s="263">
        <v>100</v>
      </c>
      <c r="G84" s="264">
        <v>45.822069999999997</v>
      </c>
      <c r="H84" s="264">
        <v>45.822069999999997</v>
      </c>
    </row>
    <row r="85" spans="1:8" ht="29.25" customHeight="1" x14ac:dyDescent="0.2">
      <c r="A85" s="87" t="s">
        <v>145</v>
      </c>
      <c r="B85" s="80">
        <v>330</v>
      </c>
      <c r="C85" s="81" t="s">
        <v>38</v>
      </c>
      <c r="D85" s="82" t="s">
        <v>42</v>
      </c>
      <c r="E85" s="82" t="s">
        <v>135</v>
      </c>
      <c r="F85" s="257" t="s">
        <v>44</v>
      </c>
      <c r="G85" s="258">
        <v>5.5779300000000003</v>
      </c>
      <c r="H85" s="258">
        <v>5.5779300000000003</v>
      </c>
    </row>
    <row r="86" spans="1:8" ht="25.5" x14ac:dyDescent="0.2">
      <c r="A86" s="69" t="s">
        <v>53</v>
      </c>
      <c r="B86" s="22">
        <v>330</v>
      </c>
      <c r="C86" s="35" t="s">
        <v>42</v>
      </c>
      <c r="D86" s="36"/>
      <c r="E86" s="36"/>
      <c r="F86" s="36"/>
      <c r="G86" s="199">
        <f>G87+G94</f>
        <v>365.05</v>
      </c>
      <c r="H86" s="199">
        <f>H87+H94</f>
        <v>331.44380999999998</v>
      </c>
    </row>
    <row r="87" spans="1:8" ht="40.5" customHeight="1" x14ac:dyDescent="0.2">
      <c r="A87" s="116" t="s">
        <v>96</v>
      </c>
      <c r="B87" s="113">
        <v>330</v>
      </c>
      <c r="C87" s="114" t="s">
        <v>42</v>
      </c>
      <c r="D87" s="115" t="s">
        <v>97</v>
      </c>
      <c r="E87" s="115"/>
      <c r="F87" s="115"/>
      <c r="G87" s="186">
        <f>G89</f>
        <v>43.199999999999996</v>
      </c>
      <c r="H87" s="186">
        <f>H89</f>
        <v>32.799999999999997</v>
      </c>
    </row>
    <row r="88" spans="1:8" s="369" customFormat="1" ht="38.25" x14ac:dyDescent="0.2">
      <c r="A88" s="65" t="s">
        <v>407</v>
      </c>
      <c r="B88" s="45">
        <v>330</v>
      </c>
      <c r="C88" s="77" t="s">
        <v>42</v>
      </c>
      <c r="D88" s="33" t="s">
        <v>97</v>
      </c>
      <c r="E88" s="33" t="s">
        <v>137</v>
      </c>
      <c r="F88" s="33"/>
      <c r="G88" s="184">
        <f>G89</f>
        <v>43.199999999999996</v>
      </c>
      <c r="H88" s="184">
        <f>H89</f>
        <v>32.799999999999997</v>
      </c>
    </row>
    <row r="89" spans="1:8" s="369" customFormat="1" ht="48.75" customHeight="1" x14ac:dyDescent="0.2">
      <c r="A89" s="57" t="s">
        <v>413</v>
      </c>
      <c r="B89" s="66">
        <v>330</v>
      </c>
      <c r="C89" s="25" t="s">
        <v>42</v>
      </c>
      <c r="D89" s="24" t="s">
        <v>97</v>
      </c>
      <c r="E89" s="24" t="s">
        <v>202</v>
      </c>
      <c r="F89" s="24"/>
      <c r="G89" s="188">
        <f>G90+G91</f>
        <v>43.199999999999996</v>
      </c>
      <c r="H89" s="188">
        <f>H90+H91</f>
        <v>32.799999999999997</v>
      </c>
    </row>
    <row r="90" spans="1:8" s="369" customFormat="1" ht="25.5" x14ac:dyDescent="0.2">
      <c r="A90" s="87" t="s">
        <v>203</v>
      </c>
      <c r="B90" s="66">
        <v>330</v>
      </c>
      <c r="C90" s="25" t="s">
        <v>42</v>
      </c>
      <c r="D90" s="24" t="s">
        <v>97</v>
      </c>
      <c r="E90" s="24" t="s">
        <v>202</v>
      </c>
      <c r="F90" s="24"/>
      <c r="G90" s="188">
        <v>10.4</v>
      </c>
      <c r="H90" s="188">
        <v>0</v>
      </c>
    </row>
    <row r="91" spans="1:8" s="369" customFormat="1" ht="25.5" x14ac:dyDescent="0.2">
      <c r="A91" s="87" t="s">
        <v>145</v>
      </c>
      <c r="B91" s="80">
        <v>330</v>
      </c>
      <c r="C91" s="81" t="s">
        <v>42</v>
      </c>
      <c r="D91" s="82" t="s">
        <v>97</v>
      </c>
      <c r="E91" s="82" t="s">
        <v>202</v>
      </c>
      <c r="F91" s="82" t="s">
        <v>44</v>
      </c>
      <c r="G91" s="264">
        <v>32.799999999999997</v>
      </c>
      <c r="H91" s="189">
        <v>32.799999999999997</v>
      </c>
    </row>
    <row r="92" spans="1:8" ht="38.25" hidden="1" x14ac:dyDescent="0.2">
      <c r="A92" s="55" t="s">
        <v>204</v>
      </c>
      <c r="B92" s="66">
        <v>330</v>
      </c>
      <c r="C92" s="34" t="s">
        <v>42</v>
      </c>
      <c r="D92" s="29" t="s">
        <v>97</v>
      </c>
      <c r="E92" s="29" t="s">
        <v>202</v>
      </c>
      <c r="F92" s="29"/>
      <c r="G92" s="193">
        <f>G93</f>
        <v>0</v>
      </c>
      <c r="H92" s="193">
        <f>H93</f>
        <v>0</v>
      </c>
    </row>
    <row r="93" spans="1:8" ht="25.5" hidden="1" x14ac:dyDescent="0.2">
      <c r="A93" s="88" t="s">
        <v>145</v>
      </c>
      <c r="B93" s="80">
        <v>330</v>
      </c>
      <c r="C93" s="85" t="s">
        <v>42</v>
      </c>
      <c r="D93" s="86" t="s">
        <v>97</v>
      </c>
      <c r="E93" s="86" t="s">
        <v>202</v>
      </c>
      <c r="F93" s="86" t="s">
        <v>44</v>
      </c>
      <c r="G93" s="190"/>
      <c r="H93" s="190"/>
    </row>
    <row r="94" spans="1:8" x14ac:dyDescent="0.2">
      <c r="A94" s="116" t="s">
        <v>138</v>
      </c>
      <c r="B94" s="113">
        <v>330</v>
      </c>
      <c r="C94" s="115" t="s">
        <v>42</v>
      </c>
      <c r="D94" s="115" t="s">
        <v>54</v>
      </c>
      <c r="E94" s="115"/>
      <c r="F94" s="115"/>
      <c r="G94" s="186">
        <f>G100+G95</f>
        <v>321.85000000000002</v>
      </c>
      <c r="H94" s="186">
        <f>H100+H95</f>
        <v>298.64380999999997</v>
      </c>
    </row>
    <row r="95" spans="1:8" ht="63.75" hidden="1" x14ac:dyDescent="0.2">
      <c r="A95" s="252" t="s">
        <v>280</v>
      </c>
      <c r="B95" s="182">
        <v>330</v>
      </c>
      <c r="C95" s="284" t="s">
        <v>42</v>
      </c>
      <c r="D95" s="285" t="s">
        <v>54</v>
      </c>
      <c r="E95" s="285" t="s">
        <v>137</v>
      </c>
      <c r="F95" s="285"/>
      <c r="G95" s="274">
        <f t="shared" ref="G95:H97" si="6">G96</f>
        <v>0</v>
      </c>
      <c r="H95" s="274">
        <f t="shared" si="6"/>
        <v>0</v>
      </c>
    </row>
    <row r="96" spans="1:8" ht="76.5" hidden="1" x14ac:dyDescent="0.2">
      <c r="A96" s="310" t="s">
        <v>281</v>
      </c>
      <c r="B96" s="282">
        <v>330</v>
      </c>
      <c r="C96" s="286" t="s">
        <v>42</v>
      </c>
      <c r="D96" s="287" t="s">
        <v>54</v>
      </c>
      <c r="E96" s="287" t="s">
        <v>202</v>
      </c>
      <c r="F96" s="285"/>
      <c r="G96" s="275">
        <f t="shared" si="6"/>
        <v>0</v>
      </c>
      <c r="H96" s="275">
        <f t="shared" si="6"/>
        <v>0</v>
      </c>
    </row>
    <row r="97" spans="1:8" ht="25.5" hidden="1" x14ac:dyDescent="0.2">
      <c r="A97" s="310" t="s">
        <v>282</v>
      </c>
      <c r="B97" s="282">
        <v>330</v>
      </c>
      <c r="C97" s="286" t="s">
        <v>42</v>
      </c>
      <c r="D97" s="287" t="s">
        <v>54</v>
      </c>
      <c r="E97" s="287" t="s">
        <v>202</v>
      </c>
      <c r="F97" s="285"/>
      <c r="G97" s="275">
        <f t="shared" si="6"/>
        <v>0</v>
      </c>
      <c r="H97" s="275">
        <f t="shared" si="6"/>
        <v>0</v>
      </c>
    </row>
    <row r="98" spans="1:8" ht="25.5" hidden="1" x14ac:dyDescent="0.2">
      <c r="A98" s="309" t="s">
        <v>145</v>
      </c>
      <c r="B98" s="282">
        <v>330</v>
      </c>
      <c r="C98" s="283" t="s">
        <v>42</v>
      </c>
      <c r="D98" s="263">
        <v>10</v>
      </c>
      <c r="E98" s="263" t="s">
        <v>202</v>
      </c>
      <c r="F98" s="288">
        <v>200</v>
      </c>
      <c r="G98" s="241"/>
      <c r="H98" s="217"/>
    </row>
    <row r="99" spans="1:8" x14ac:dyDescent="0.2">
      <c r="A99" s="65" t="s">
        <v>69</v>
      </c>
      <c r="B99" s="45">
        <v>330</v>
      </c>
      <c r="C99" s="77" t="s">
        <v>42</v>
      </c>
      <c r="D99" s="33" t="s">
        <v>54</v>
      </c>
      <c r="E99" s="33" t="s">
        <v>126</v>
      </c>
      <c r="F99" s="33"/>
      <c r="G99" s="184">
        <f>G100</f>
        <v>321.85000000000002</v>
      </c>
      <c r="H99" s="184">
        <f>H100</f>
        <v>298.64380999999997</v>
      </c>
    </row>
    <row r="100" spans="1:8" x14ac:dyDescent="0.2">
      <c r="A100" s="55" t="s">
        <v>138</v>
      </c>
      <c r="B100" s="45">
        <v>330</v>
      </c>
      <c r="C100" s="34" t="s">
        <v>42</v>
      </c>
      <c r="D100" s="29" t="s">
        <v>54</v>
      </c>
      <c r="E100" s="29" t="s">
        <v>139</v>
      </c>
      <c r="F100" s="29"/>
      <c r="G100" s="193">
        <f>G101</f>
        <v>321.85000000000002</v>
      </c>
      <c r="H100" s="193">
        <f>H101</f>
        <v>298.64380999999997</v>
      </c>
    </row>
    <row r="101" spans="1:8" ht="25.5" x14ac:dyDescent="0.2">
      <c r="A101" s="88" t="s">
        <v>145</v>
      </c>
      <c r="B101" s="84">
        <v>330</v>
      </c>
      <c r="C101" s="85" t="s">
        <v>42</v>
      </c>
      <c r="D101" s="86" t="s">
        <v>54</v>
      </c>
      <c r="E101" s="86" t="s">
        <v>139</v>
      </c>
      <c r="F101" s="86" t="s">
        <v>44</v>
      </c>
      <c r="G101" s="190">
        <v>321.85000000000002</v>
      </c>
      <c r="H101" s="190">
        <v>298.64380999999997</v>
      </c>
    </row>
    <row r="102" spans="1:8" x14ac:dyDescent="0.2">
      <c r="A102" s="69" t="s">
        <v>55</v>
      </c>
      <c r="B102" s="22">
        <v>330</v>
      </c>
      <c r="C102" s="35" t="s">
        <v>46</v>
      </c>
      <c r="D102" s="36"/>
      <c r="E102" s="36"/>
      <c r="F102" s="36"/>
      <c r="G102" s="202">
        <f t="shared" ref="G102:H102" si="7">G103</f>
        <v>60</v>
      </c>
      <c r="H102" s="202">
        <f t="shared" si="7"/>
        <v>0</v>
      </c>
    </row>
    <row r="103" spans="1:8" x14ac:dyDescent="0.2">
      <c r="A103" s="311" t="s">
        <v>332</v>
      </c>
      <c r="B103" s="265" t="s">
        <v>243</v>
      </c>
      <c r="C103" s="265" t="s">
        <v>46</v>
      </c>
      <c r="D103" s="266" t="s">
        <v>335</v>
      </c>
      <c r="E103" s="266"/>
      <c r="F103" s="266"/>
      <c r="G103" s="268">
        <f>G104</f>
        <v>60</v>
      </c>
      <c r="H103" s="268">
        <f>H104</f>
        <v>0</v>
      </c>
    </row>
    <row r="104" spans="1:8" ht="51" x14ac:dyDescent="0.2">
      <c r="A104" s="311" t="s">
        <v>333</v>
      </c>
      <c r="B104" s="265" t="s">
        <v>243</v>
      </c>
      <c r="C104" s="265" t="s">
        <v>46</v>
      </c>
      <c r="D104" s="266" t="s">
        <v>335</v>
      </c>
      <c r="E104" s="266" t="s">
        <v>336</v>
      </c>
      <c r="F104" s="266"/>
      <c r="G104" s="268">
        <f>G105</f>
        <v>60</v>
      </c>
      <c r="H104" s="268">
        <f>H105</f>
        <v>0</v>
      </c>
    </row>
    <row r="105" spans="1:8" ht="51" x14ac:dyDescent="0.2">
      <c r="A105" s="308" t="s">
        <v>334</v>
      </c>
      <c r="B105" s="269" t="s">
        <v>243</v>
      </c>
      <c r="C105" s="269" t="s">
        <v>46</v>
      </c>
      <c r="D105" s="270" t="s">
        <v>335</v>
      </c>
      <c r="E105" s="270" t="s">
        <v>337</v>
      </c>
      <c r="F105" s="270"/>
      <c r="G105" s="271">
        <f>G106+G107</f>
        <v>60</v>
      </c>
      <c r="H105" s="271">
        <f>H106+H107</f>
        <v>0</v>
      </c>
    </row>
    <row r="106" spans="1:8" ht="25.5" x14ac:dyDescent="0.2">
      <c r="A106" s="309" t="s">
        <v>145</v>
      </c>
      <c r="B106" s="269" t="s">
        <v>243</v>
      </c>
      <c r="C106" s="272" t="s">
        <v>46</v>
      </c>
      <c r="D106" s="179" t="s">
        <v>335</v>
      </c>
      <c r="E106" s="179" t="s">
        <v>337</v>
      </c>
      <c r="F106" s="179" t="s">
        <v>44</v>
      </c>
      <c r="G106" s="264">
        <v>10</v>
      </c>
      <c r="H106" s="264">
        <v>0</v>
      </c>
    </row>
    <row r="107" spans="1:8" x14ac:dyDescent="0.2">
      <c r="A107" s="103" t="s">
        <v>122</v>
      </c>
      <c r="B107" s="269" t="s">
        <v>243</v>
      </c>
      <c r="C107" s="272" t="s">
        <v>46</v>
      </c>
      <c r="D107" s="179" t="s">
        <v>335</v>
      </c>
      <c r="E107" s="179" t="s">
        <v>337</v>
      </c>
      <c r="F107" s="179" t="s">
        <v>123</v>
      </c>
      <c r="G107" s="264">
        <v>50</v>
      </c>
      <c r="H107" s="264">
        <v>0</v>
      </c>
    </row>
    <row r="108" spans="1:8" x14ac:dyDescent="0.2">
      <c r="A108" s="69" t="s">
        <v>56</v>
      </c>
      <c r="B108" s="22">
        <v>330</v>
      </c>
      <c r="C108" s="35" t="s">
        <v>57</v>
      </c>
      <c r="D108" s="36"/>
      <c r="E108" s="36"/>
      <c r="F108" s="36"/>
      <c r="G108" s="199">
        <f>G109+G128+G136+G171</f>
        <v>4327.5</v>
      </c>
      <c r="H108" s="199">
        <f>H109+H128+H136+H171</f>
        <v>2966.3551599999996</v>
      </c>
    </row>
    <row r="109" spans="1:8" ht="18" customHeight="1" x14ac:dyDescent="0.2">
      <c r="A109" s="246" t="s">
        <v>58</v>
      </c>
      <c r="B109" s="113">
        <v>330</v>
      </c>
      <c r="C109" s="139" t="s">
        <v>57</v>
      </c>
      <c r="D109" s="140" t="s">
        <v>36</v>
      </c>
      <c r="E109" s="140"/>
      <c r="F109" s="140"/>
      <c r="G109" s="204">
        <f>G123+G110</f>
        <v>2280.1999999999998</v>
      </c>
      <c r="H109" s="204">
        <f>H123+H110</f>
        <v>1615.2279099999998</v>
      </c>
    </row>
    <row r="110" spans="1:8" ht="39" customHeight="1" x14ac:dyDescent="0.2">
      <c r="A110" s="312" t="s">
        <v>283</v>
      </c>
      <c r="B110" s="289">
        <v>330</v>
      </c>
      <c r="C110" s="290" t="s">
        <v>57</v>
      </c>
      <c r="D110" s="290" t="s">
        <v>36</v>
      </c>
      <c r="E110" s="289" t="s">
        <v>150</v>
      </c>
      <c r="F110" s="289"/>
      <c r="G110" s="276">
        <f>G111</f>
        <v>2122.5</v>
      </c>
      <c r="H110" s="276">
        <f>H111</f>
        <v>1457.5880299999999</v>
      </c>
    </row>
    <row r="111" spans="1:8" ht="50.25" customHeight="1" x14ac:dyDescent="0.2">
      <c r="A111" s="312" t="s">
        <v>233</v>
      </c>
      <c r="B111" s="289">
        <v>330</v>
      </c>
      <c r="C111" s="290" t="s">
        <v>57</v>
      </c>
      <c r="D111" s="290" t="s">
        <v>36</v>
      </c>
      <c r="E111" s="289" t="s">
        <v>236</v>
      </c>
      <c r="F111" s="289"/>
      <c r="G111" s="276">
        <f>G112</f>
        <v>2122.5</v>
      </c>
      <c r="H111" s="276">
        <f>H112</f>
        <v>1457.5880299999999</v>
      </c>
    </row>
    <row r="112" spans="1:8" ht="51" customHeight="1" x14ac:dyDescent="0.2">
      <c r="A112" s="394" t="s">
        <v>234</v>
      </c>
      <c r="B112" s="403">
        <v>330</v>
      </c>
      <c r="C112" s="404" t="s">
        <v>57</v>
      </c>
      <c r="D112" s="404" t="s">
        <v>36</v>
      </c>
      <c r="E112" s="403" t="s">
        <v>245</v>
      </c>
      <c r="F112" s="403"/>
      <c r="G112" s="405">
        <f>G117+G119+G121+G115+G113</f>
        <v>2122.5</v>
      </c>
      <c r="H112" s="405">
        <f>H117+H119+H121+H113+H115</f>
        <v>1457.5880299999999</v>
      </c>
    </row>
    <row r="113" spans="1:8" ht="39" customHeight="1" x14ac:dyDescent="0.2">
      <c r="A113" s="398" t="s">
        <v>414</v>
      </c>
      <c r="B113" s="395">
        <v>330</v>
      </c>
      <c r="C113" s="396" t="s">
        <v>57</v>
      </c>
      <c r="D113" s="396" t="s">
        <v>36</v>
      </c>
      <c r="E113" s="395" t="s">
        <v>415</v>
      </c>
      <c r="F113" s="395"/>
      <c r="G113" s="397">
        <f>G114</f>
        <v>1000</v>
      </c>
      <c r="H113" s="397">
        <f>H114</f>
        <v>973.84871999999996</v>
      </c>
    </row>
    <row r="114" spans="1:8" ht="30.75" customHeight="1" x14ac:dyDescent="0.2">
      <c r="A114" s="399" t="s">
        <v>145</v>
      </c>
      <c r="B114" s="400">
        <v>330</v>
      </c>
      <c r="C114" s="401" t="s">
        <v>57</v>
      </c>
      <c r="D114" s="401" t="s">
        <v>36</v>
      </c>
      <c r="E114" s="400" t="s">
        <v>245</v>
      </c>
      <c r="F114" s="400">
        <v>200</v>
      </c>
      <c r="G114" s="402">
        <v>1000</v>
      </c>
      <c r="H114" s="402">
        <v>973.84871999999996</v>
      </c>
    </row>
    <row r="115" spans="1:8" ht="30.75" customHeight="1" x14ac:dyDescent="0.2">
      <c r="A115" s="406" t="s">
        <v>404</v>
      </c>
      <c r="B115" s="395">
        <v>330</v>
      </c>
      <c r="C115" s="396" t="s">
        <v>57</v>
      </c>
      <c r="D115" s="396" t="s">
        <v>36</v>
      </c>
      <c r="E115" s="395" t="s">
        <v>415</v>
      </c>
      <c r="F115" s="395"/>
      <c r="G115" s="397">
        <f>G116</f>
        <v>580.70000000000005</v>
      </c>
      <c r="H115" s="397">
        <f>H116</f>
        <v>0</v>
      </c>
    </row>
    <row r="116" spans="1:8" ht="30.75" customHeight="1" x14ac:dyDescent="0.2">
      <c r="A116" s="407" t="s">
        <v>145</v>
      </c>
      <c r="B116" s="400">
        <v>330</v>
      </c>
      <c r="C116" s="401" t="s">
        <v>57</v>
      </c>
      <c r="D116" s="401" t="s">
        <v>36</v>
      </c>
      <c r="E116" s="400" t="s">
        <v>415</v>
      </c>
      <c r="F116" s="400">
        <v>200</v>
      </c>
      <c r="G116" s="402">
        <v>580.70000000000005</v>
      </c>
      <c r="H116" s="402">
        <v>0</v>
      </c>
    </row>
    <row r="117" spans="1:8" ht="25.5" x14ac:dyDescent="0.2">
      <c r="A117" s="406" t="s">
        <v>416</v>
      </c>
      <c r="B117" s="395">
        <v>330</v>
      </c>
      <c r="C117" s="396" t="s">
        <v>57</v>
      </c>
      <c r="D117" s="396" t="s">
        <v>36</v>
      </c>
      <c r="E117" s="395" t="s">
        <v>245</v>
      </c>
      <c r="F117" s="395"/>
      <c r="G117" s="397">
        <f>G118</f>
        <v>541.79999999999995</v>
      </c>
      <c r="H117" s="397">
        <f>H118</f>
        <v>483.73930999999999</v>
      </c>
    </row>
    <row r="118" spans="1:8" ht="25.5" customHeight="1" x14ac:dyDescent="0.2">
      <c r="A118" s="399" t="s">
        <v>145</v>
      </c>
      <c r="B118" s="400">
        <v>330</v>
      </c>
      <c r="C118" s="401" t="s">
        <v>57</v>
      </c>
      <c r="D118" s="401" t="s">
        <v>36</v>
      </c>
      <c r="E118" s="400" t="s">
        <v>245</v>
      </c>
      <c r="F118" s="400">
        <v>200</v>
      </c>
      <c r="G118" s="402">
        <v>541.79999999999995</v>
      </c>
      <c r="H118" s="402">
        <v>483.73930999999999</v>
      </c>
    </row>
    <row r="119" spans="1:8" hidden="1" x14ac:dyDescent="0.2">
      <c r="A119" s="310"/>
      <c r="B119" s="291">
        <v>330</v>
      </c>
      <c r="C119" s="292" t="s">
        <v>57</v>
      </c>
      <c r="D119" s="292" t="s">
        <v>36</v>
      </c>
      <c r="E119" s="291" t="s">
        <v>245</v>
      </c>
      <c r="F119" s="291"/>
      <c r="G119" s="278">
        <f>G120</f>
        <v>0</v>
      </c>
      <c r="H119" s="278">
        <f>H120</f>
        <v>0</v>
      </c>
    </row>
    <row r="120" spans="1:8" ht="25.5" hidden="1" customHeight="1" x14ac:dyDescent="0.2">
      <c r="A120" s="313" t="s">
        <v>145</v>
      </c>
      <c r="B120" s="293">
        <v>330</v>
      </c>
      <c r="C120" s="294" t="s">
        <v>57</v>
      </c>
      <c r="D120" s="294" t="s">
        <v>36</v>
      </c>
      <c r="E120" s="293" t="s">
        <v>245</v>
      </c>
      <c r="F120" s="293">
        <v>200</v>
      </c>
      <c r="G120" s="278"/>
      <c r="H120" s="278"/>
    </row>
    <row r="121" spans="1:8" hidden="1" x14ac:dyDescent="0.2">
      <c r="A121" s="314"/>
      <c r="B121" s="291">
        <v>330</v>
      </c>
      <c r="C121" s="292" t="s">
        <v>57</v>
      </c>
      <c r="D121" s="292" t="s">
        <v>36</v>
      </c>
      <c r="E121" s="291" t="s">
        <v>245</v>
      </c>
      <c r="F121" s="291"/>
      <c r="G121" s="277">
        <f>G122</f>
        <v>0</v>
      </c>
      <c r="H121" s="277">
        <f>H122</f>
        <v>0</v>
      </c>
    </row>
    <row r="122" spans="1:8" ht="29.25" hidden="1" customHeight="1" x14ac:dyDescent="0.2">
      <c r="A122" s="313" t="s">
        <v>145</v>
      </c>
      <c r="B122" s="293">
        <v>330</v>
      </c>
      <c r="C122" s="294" t="s">
        <v>57</v>
      </c>
      <c r="D122" s="294" t="s">
        <v>36</v>
      </c>
      <c r="E122" s="293" t="s">
        <v>245</v>
      </c>
      <c r="F122" s="293">
        <v>200</v>
      </c>
      <c r="G122" s="278"/>
      <c r="H122" s="278"/>
    </row>
    <row r="123" spans="1:8" ht="15.75" customHeight="1" x14ac:dyDescent="0.2">
      <c r="A123" s="247" t="s">
        <v>69</v>
      </c>
      <c r="B123" s="142">
        <v>330</v>
      </c>
      <c r="C123" s="143" t="s">
        <v>57</v>
      </c>
      <c r="D123" s="144" t="s">
        <v>36</v>
      </c>
      <c r="E123" s="144" t="s">
        <v>126</v>
      </c>
      <c r="F123" s="144"/>
      <c r="G123" s="208">
        <f>G124+G126</f>
        <v>157.69999999999999</v>
      </c>
      <c r="H123" s="208">
        <f>H124+H126</f>
        <v>157.63988000000001</v>
      </c>
    </row>
    <row r="124" spans="1:8" ht="18.75" customHeight="1" x14ac:dyDescent="0.2">
      <c r="A124" s="65" t="s">
        <v>146</v>
      </c>
      <c r="B124" s="45">
        <v>330</v>
      </c>
      <c r="C124" s="77" t="s">
        <v>57</v>
      </c>
      <c r="D124" s="33" t="s">
        <v>36</v>
      </c>
      <c r="E124" s="33" t="s">
        <v>147</v>
      </c>
      <c r="F124" s="33"/>
      <c r="G124" s="184">
        <f>G125</f>
        <v>157.69999999999999</v>
      </c>
      <c r="H124" s="184">
        <f>H125</f>
        <v>157.63988000000001</v>
      </c>
    </row>
    <row r="125" spans="1:8" ht="25.5" x14ac:dyDescent="0.2">
      <c r="A125" s="88" t="s">
        <v>145</v>
      </c>
      <c r="B125" s="80">
        <v>330</v>
      </c>
      <c r="C125" s="89" t="s">
        <v>57</v>
      </c>
      <c r="D125" s="90" t="s">
        <v>36</v>
      </c>
      <c r="E125" s="82" t="s">
        <v>147</v>
      </c>
      <c r="F125" s="82" t="s">
        <v>44</v>
      </c>
      <c r="G125" s="278">
        <v>157.69999999999999</v>
      </c>
      <c r="H125" s="278">
        <v>157.63988000000001</v>
      </c>
    </row>
    <row r="126" spans="1:8" hidden="1" x14ac:dyDescent="0.2">
      <c r="A126" s="60" t="s">
        <v>148</v>
      </c>
      <c r="B126" s="45">
        <v>330</v>
      </c>
      <c r="C126" s="31" t="s">
        <v>57</v>
      </c>
      <c r="D126" s="32" t="s">
        <v>36</v>
      </c>
      <c r="E126" s="33" t="s">
        <v>149</v>
      </c>
      <c r="F126" s="33"/>
      <c r="G126" s="197">
        <f>G127</f>
        <v>0</v>
      </c>
      <c r="H126" s="197">
        <f>H127</f>
        <v>0</v>
      </c>
    </row>
    <row r="127" spans="1:8" ht="25.5" hidden="1" x14ac:dyDescent="0.2">
      <c r="A127" s="88" t="s">
        <v>145</v>
      </c>
      <c r="B127" s="84">
        <v>330</v>
      </c>
      <c r="C127" s="89" t="s">
        <v>57</v>
      </c>
      <c r="D127" s="90" t="s">
        <v>36</v>
      </c>
      <c r="E127" s="82" t="s">
        <v>149</v>
      </c>
      <c r="F127" s="82" t="s">
        <v>44</v>
      </c>
      <c r="G127" s="195"/>
      <c r="H127" s="195"/>
    </row>
    <row r="128" spans="1:8" x14ac:dyDescent="0.2">
      <c r="A128" s="116" t="s">
        <v>59</v>
      </c>
      <c r="B128" s="113">
        <v>330</v>
      </c>
      <c r="C128" s="114" t="s">
        <v>57</v>
      </c>
      <c r="D128" s="115" t="s">
        <v>38</v>
      </c>
      <c r="E128" s="115"/>
      <c r="F128" s="115"/>
      <c r="G128" s="196">
        <f t="shared" ref="G128:H132" si="8">G129</f>
        <v>50.3</v>
      </c>
      <c r="H128" s="196">
        <f t="shared" si="8"/>
        <v>50.3</v>
      </c>
    </row>
    <row r="129" spans="1:8" ht="38.25" x14ac:dyDescent="0.2">
      <c r="A129" s="60" t="s">
        <v>283</v>
      </c>
      <c r="B129" s="45">
        <v>330</v>
      </c>
      <c r="C129" s="31" t="s">
        <v>57</v>
      </c>
      <c r="D129" s="32" t="s">
        <v>38</v>
      </c>
      <c r="E129" s="33" t="s">
        <v>150</v>
      </c>
      <c r="F129" s="33"/>
      <c r="G129" s="197">
        <f t="shared" si="8"/>
        <v>50.3</v>
      </c>
      <c r="H129" s="197">
        <f t="shared" si="8"/>
        <v>50.3</v>
      </c>
    </row>
    <row r="130" spans="1:8" ht="25.5" x14ac:dyDescent="0.2">
      <c r="A130" s="60" t="s">
        <v>265</v>
      </c>
      <c r="B130" s="45">
        <v>330</v>
      </c>
      <c r="C130" s="31" t="s">
        <v>57</v>
      </c>
      <c r="D130" s="32" t="s">
        <v>38</v>
      </c>
      <c r="E130" s="33" t="s">
        <v>207</v>
      </c>
      <c r="F130" s="33"/>
      <c r="G130" s="197">
        <f t="shared" si="8"/>
        <v>50.3</v>
      </c>
      <c r="H130" s="197">
        <f t="shared" si="8"/>
        <v>50.3</v>
      </c>
    </row>
    <row r="131" spans="1:8" ht="38.25" x14ac:dyDescent="0.2">
      <c r="A131" s="60" t="s">
        <v>266</v>
      </c>
      <c r="B131" s="45">
        <v>330</v>
      </c>
      <c r="C131" s="31" t="s">
        <v>57</v>
      </c>
      <c r="D131" s="32" t="s">
        <v>38</v>
      </c>
      <c r="E131" s="33" t="s">
        <v>208</v>
      </c>
      <c r="F131" s="33"/>
      <c r="G131" s="197">
        <f t="shared" si="8"/>
        <v>50.3</v>
      </c>
      <c r="H131" s="197">
        <f t="shared" si="8"/>
        <v>50.3</v>
      </c>
    </row>
    <row r="132" spans="1:8" ht="51" x14ac:dyDescent="0.2">
      <c r="A132" s="55" t="s">
        <v>226</v>
      </c>
      <c r="B132" s="66">
        <v>330</v>
      </c>
      <c r="C132" s="23" t="s">
        <v>57</v>
      </c>
      <c r="D132" s="28" t="s">
        <v>38</v>
      </c>
      <c r="E132" s="24" t="s">
        <v>208</v>
      </c>
      <c r="F132" s="24"/>
      <c r="G132" s="194">
        <f t="shared" si="8"/>
        <v>50.3</v>
      </c>
      <c r="H132" s="194">
        <f t="shared" si="8"/>
        <v>50.3</v>
      </c>
    </row>
    <row r="133" spans="1:8" ht="25.5" x14ac:dyDescent="0.2">
      <c r="A133" s="88" t="s">
        <v>145</v>
      </c>
      <c r="B133" s="80">
        <v>330</v>
      </c>
      <c r="C133" s="89" t="s">
        <v>57</v>
      </c>
      <c r="D133" s="90" t="s">
        <v>38</v>
      </c>
      <c r="E133" s="82" t="s">
        <v>208</v>
      </c>
      <c r="F133" s="82" t="s">
        <v>44</v>
      </c>
      <c r="G133" s="195">
        <v>50.3</v>
      </c>
      <c r="H133" s="195">
        <v>50.3</v>
      </c>
    </row>
    <row r="134" spans="1:8" ht="66" hidden="1" customHeight="1" x14ac:dyDescent="0.2">
      <c r="A134" s="62" t="s">
        <v>99</v>
      </c>
      <c r="B134" s="45">
        <v>330</v>
      </c>
      <c r="C134" s="38" t="s">
        <v>57</v>
      </c>
      <c r="D134" s="30" t="s">
        <v>38</v>
      </c>
      <c r="E134" s="29" t="s">
        <v>104</v>
      </c>
      <c r="F134" s="30"/>
      <c r="G134" s="209"/>
      <c r="H134" s="209"/>
    </row>
    <row r="135" spans="1:8" ht="34.5" hidden="1" customHeight="1" x14ac:dyDescent="0.2">
      <c r="A135" s="55" t="s">
        <v>43</v>
      </c>
      <c r="B135" s="45">
        <v>330</v>
      </c>
      <c r="C135" s="34" t="s">
        <v>57</v>
      </c>
      <c r="D135" s="29" t="s">
        <v>38</v>
      </c>
      <c r="E135" s="29" t="s">
        <v>104</v>
      </c>
      <c r="F135" s="29" t="s">
        <v>44</v>
      </c>
      <c r="G135" s="203"/>
      <c r="H135" s="203"/>
    </row>
    <row r="136" spans="1:8" x14ac:dyDescent="0.2">
      <c r="A136" s="134" t="s">
        <v>60</v>
      </c>
      <c r="B136" s="113">
        <v>330</v>
      </c>
      <c r="C136" s="114" t="s">
        <v>57</v>
      </c>
      <c r="D136" s="115" t="s">
        <v>42</v>
      </c>
      <c r="E136" s="115"/>
      <c r="F136" s="115"/>
      <c r="G136" s="196">
        <f>G137+G148</f>
        <v>1950</v>
      </c>
      <c r="H136" s="196">
        <f>H137+H148</f>
        <v>1277.3584099999998</v>
      </c>
    </row>
    <row r="137" spans="1:8" ht="38.25" x14ac:dyDescent="0.2">
      <c r="A137" s="67" t="s">
        <v>283</v>
      </c>
      <c r="B137" s="45">
        <v>330</v>
      </c>
      <c r="C137" s="77" t="s">
        <v>57</v>
      </c>
      <c r="D137" s="33" t="s">
        <v>42</v>
      </c>
      <c r="E137" s="33" t="s">
        <v>150</v>
      </c>
      <c r="F137" s="33"/>
      <c r="G137" s="197">
        <f>G138</f>
        <v>862.9</v>
      </c>
      <c r="H137" s="197">
        <f>H138</f>
        <v>757.14449999999999</v>
      </c>
    </row>
    <row r="138" spans="1:8" ht="38.25" x14ac:dyDescent="0.2">
      <c r="A138" s="63" t="s">
        <v>284</v>
      </c>
      <c r="B138" s="45">
        <v>330</v>
      </c>
      <c r="C138" s="31" t="s">
        <v>57</v>
      </c>
      <c r="D138" s="32" t="s">
        <v>42</v>
      </c>
      <c r="E138" s="33" t="s">
        <v>210</v>
      </c>
      <c r="F138" s="33"/>
      <c r="G138" s="197">
        <f>G139</f>
        <v>862.9</v>
      </c>
      <c r="H138" s="197">
        <f>H139</f>
        <v>757.14449999999999</v>
      </c>
    </row>
    <row r="139" spans="1:8" ht="51" x14ac:dyDescent="0.2">
      <c r="A139" s="97" t="s">
        <v>285</v>
      </c>
      <c r="B139" s="45">
        <v>330</v>
      </c>
      <c r="C139" s="31" t="s">
        <v>57</v>
      </c>
      <c r="D139" s="32" t="s">
        <v>42</v>
      </c>
      <c r="E139" s="33" t="s">
        <v>212</v>
      </c>
      <c r="F139" s="33"/>
      <c r="G139" s="197">
        <f>G140+G142+G144+G146</f>
        <v>862.9</v>
      </c>
      <c r="H139" s="197">
        <f>H140+H142+H144+H146</f>
        <v>757.14449999999999</v>
      </c>
    </row>
    <row r="140" spans="1:8" x14ac:dyDescent="0.2">
      <c r="A140" s="75" t="s">
        <v>213</v>
      </c>
      <c r="B140" s="98">
        <v>330</v>
      </c>
      <c r="C140" s="23" t="s">
        <v>57</v>
      </c>
      <c r="D140" s="28" t="s">
        <v>42</v>
      </c>
      <c r="E140" s="24" t="s">
        <v>212</v>
      </c>
      <c r="F140" s="24"/>
      <c r="G140" s="194">
        <f>G141</f>
        <v>83.9</v>
      </c>
      <c r="H140" s="194">
        <f>H141</f>
        <v>83.878</v>
      </c>
    </row>
    <row r="141" spans="1:8" ht="31.5" customHeight="1" x14ac:dyDescent="0.2">
      <c r="A141" s="99" t="s">
        <v>145</v>
      </c>
      <c r="B141" s="100">
        <v>330</v>
      </c>
      <c r="C141" s="81" t="s">
        <v>57</v>
      </c>
      <c r="D141" s="82" t="s">
        <v>42</v>
      </c>
      <c r="E141" s="82" t="s">
        <v>214</v>
      </c>
      <c r="F141" s="82" t="s">
        <v>44</v>
      </c>
      <c r="G141" s="195">
        <v>83.9</v>
      </c>
      <c r="H141" s="195">
        <v>83.878</v>
      </c>
    </row>
    <row r="142" spans="1:8" x14ac:dyDescent="0.2">
      <c r="A142" s="104" t="s">
        <v>61</v>
      </c>
      <c r="B142" s="66">
        <v>330</v>
      </c>
      <c r="C142" s="25" t="s">
        <v>57</v>
      </c>
      <c r="D142" s="24" t="s">
        <v>42</v>
      </c>
      <c r="E142" s="24" t="s">
        <v>212</v>
      </c>
      <c r="F142" s="24"/>
      <c r="G142" s="194">
        <f>G143</f>
        <v>779</v>
      </c>
      <c r="H142" s="194">
        <f>H143</f>
        <v>673.26649999999995</v>
      </c>
    </row>
    <row r="143" spans="1:8" ht="25.5" x14ac:dyDescent="0.2">
      <c r="A143" s="102" t="s">
        <v>145</v>
      </c>
      <c r="B143" s="80">
        <v>330</v>
      </c>
      <c r="C143" s="81" t="s">
        <v>57</v>
      </c>
      <c r="D143" s="82" t="s">
        <v>42</v>
      </c>
      <c r="E143" s="82" t="s">
        <v>212</v>
      </c>
      <c r="F143" s="82" t="s">
        <v>44</v>
      </c>
      <c r="G143" s="195">
        <v>779</v>
      </c>
      <c r="H143" s="195">
        <v>673.26649999999995</v>
      </c>
    </row>
    <row r="144" spans="1:8" ht="19.5" hidden="1" customHeight="1" x14ac:dyDescent="0.2">
      <c r="A144" s="133" t="s">
        <v>180</v>
      </c>
      <c r="B144" s="66">
        <v>330</v>
      </c>
      <c r="C144" s="25" t="s">
        <v>57</v>
      </c>
      <c r="D144" s="24" t="s">
        <v>42</v>
      </c>
      <c r="E144" s="24" t="s">
        <v>212</v>
      </c>
      <c r="F144" s="24"/>
      <c r="G144" s="194">
        <f>G145</f>
        <v>0</v>
      </c>
      <c r="H144" s="194">
        <f>H145</f>
        <v>0</v>
      </c>
    </row>
    <row r="145" spans="1:8" ht="33" hidden="1" customHeight="1" x14ac:dyDescent="0.2">
      <c r="A145" s="102" t="s">
        <v>145</v>
      </c>
      <c r="B145" s="80">
        <v>330</v>
      </c>
      <c r="C145" s="81" t="s">
        <v>57</v>
      </c>
      <c r="D145" s="82" t="s">
        <v>42</v>
      </c>
      <c r="E145" s="82" t="s">
        <v>212</v>
      </c>
      <c r="F145" s="82" t="s">
        <v>44</v>
      </c>
      <c r="G145" s="195">
        <v>0</v>
      </c>
      <c r="H145" s="195">
        <v>0</v>
      </c>
    </row>
    <row r="146" spans="1:8" ht="21" hidden="1" customHeight="1" x14ac:dyDescent="0.2">
      <c r="A146" s="133" t="s">
        <v>242</v>
      </c>
      <c r="B146" s="165" t="s">
        <v>243</v>
      </c>
      <c r="C146" s="25" t="s">
        <v>57</v>
      </c>
      <c r="D146" s="24" t="s">
        <v>42</v>
      </c>
      <c r="E146" s="24" t="s">
        <v>212</v>
      </c>
      <c r="F146" s="24"/>
      <c r="G146" s="194">
        <f>G147</f>
        <v>0</v>
      </c>
      <c r="H146" s="194">
        <f>H147</f>
        <v>0</v>
      </c>
    </row>
    <row r="147" spans="1:8" ht="33" hidden="1" customHeight="1" x14ac:dyDescent="0.2">
      <c r="A147" s="102" t="s">
        <v>145</v>
      </c>
      <c r="B147" s="166" t="s">
        <v>243</v>
      </c>
      <c r="C147" s="81" t="s">
        <v>57</v>
      </c>
      <c r="D147" s="82" t="s">
        <v>42</v>
      </c>
      <c r="E147" s="82" t="s">
        <v>212</v>
      </c>
      <c r="F147" s="82" t="s">
        <v>44</v>
      </c>
      <c r="G147" s="195"/>
      <c r="H147" s="195"/>
    </row>
    <row r="148" spans="1:8" x14ac:dyDescent="0.2">
      <c r="A148" s="67" t="s">
        <v>69</v>
      </c>
      <c r="B148" s="45">
        <v>330</v>
      </c>
      <c r="C148" s="77" t="s">
        <v>57</v>
      </c>
      <c r="D148" s="33" t="s">
        <v>42</v>
      </c>
      <c r="E148" s="33" t="s">
        <v>126</v>
      </c>
      <c r="F148" s="33"/>
      <c r="G148" s="197">
        <f>G151+G157+G159+G161+G166</f>
        <v>1087.0999999999999</v>
      </c>
      <c r="H148" s="197">
        <f>H151+H157+H159+H161+H166</f>
        <v>520.21390999999994</v>
      </c>
    </row>
    <row r="149" spans="1:8" ht="17.25" hidden="1" customHeight="1" x14ac:dyDescent="0.2">
      <c r="A149" s="133" t="s">
        <v>242</v>
      </c>
      <c r="B149" s="66">
        <v>330</v>
      </c>
      <c r="C149" s="25" t="s">
        <v>57</v>
      </c>
      <c r="D149" s="24" t="s">
        <v>42</v>
      </c>
      <c r="E149" s="24" t="s">
        <v>244</v>
      </c>
      <c r="F149" s="24"/>
      <c r="G149" s="194">
        <f>G150</f>
        <v>0</v>
      </c>
      <c r="H149" s="194">
        <f>H150</f>
        <v>0</v>
      </c>
    </row>
    <row r="150" spans="1:8" ht="34.5" hidden="1" customHeight="1" x14ac:dyDescent="0.2">
      <c r="A150" s="102" t="s">
        <v>145</v>
      </c>
      <c r="B150" s="80">
        <v>330</v>
      </c>
      <c r="C150" s="81" t="s">
        <v>57</v>
      </c>
      <c r="D150" s="82" t="s">
        <v>42</v>
      </c>
      <c r="E150" s="82" t="s">
        <v>244</v>
      </c>
      <c r="F150" s="82" t="s">
        <v>44</v>
      </c>
      <c r="G150" s="195">
        <v>0</v>
      </c>
      <c r="H150" s="195">
        <v>0</v>
      </c>
    </row>
    <row r="151" spans="1:8" ht="16.5" customHeight="1" x14ac:dyDescent="0.2">
      <c r="A151" s="61" t="s">
        <v>140</v>
      </c>
      <c r="B151" s="66">
        <v>330</v>
      </c>
      <c r="C151" s="34" t="s">
        <v>57</v>
      </c>
      <c r="D151" s="29" t="s">
        <v>42</v>
      </c>
      <c r="E151" s="29" t="s">
        <v>141</v>
      </c>
      <c r="F151" s="29"/>
      <c r="G151" s="203">
        <f>G152</f>
        <v>301.2</v>
      </c>
      <c r="H151" s="203">
        <f>H152</f>
        <v>291.95350000000002</v>
      </c>
    </row>
    <row r="152" spans="1:8" ht="28.5" customHeight="1" x14ac:dyDescent="0.2">
      <c r="A152" s="103" t="s">
        <v>145</v>
      </c>
      <c r="B152" s="80">
        <v>330</v>
      </c>
      <c r="C152" s="85" t="s">
        <v>57</v>
      </c>
      <c r="D152" s="86" t="s">
        <v>42</v>
      </c>
      <c r="E152" s="86" t="s">
        <v>141</v>
      </c>
      <c r="F152" s="86" t="s">
        <v>44</v>
      </c>
      <c r="G152" s="210">
        <v>301.2</v>
      </c>
      <c r="H152" s="210">
        <v>291.95350000000002</v>
      </c>
    </row>
    <row r="153" spans="1:8" ht="20.25" hidden="1" customHeight="1" x14ac:dyDescent="0.2">
      <c r="A153" s="61" t="s">
        <v>151</v>
      </c>
      <c r="B153" s="66">
        <v>330</v>
      </c>
      <c r="C153" s="34" t="s">
        <v>57</v>
      </c>
      <c r="D153" s="29" t="s">
        <v>42</v>
      </c>
      <c r="E153" s="29" t="s">
        <v>152</v>
      </c>
      <c r="F153" s="29"/>
      <c r="G153" s="203">
        <f>G154</f>
        <v>0</v>
      </c>
      <c r="H153" s="203">
        <f>H154</f>
        <v>0</v>
      </c>
    </row>
    <row r="154" spans="1:8" ht="28.5" hidden="1" customHeight="1" x14ac:dyDescent="0.2">
      <c r="A154" s="103" t="s">
        <v>145</v>
      </c>
      <c r="B154" s="80">
        <v>330</v>
      </c>
      <c r="C154" s="85" t="s">
        <v>57</v>
      </c>
      <c r="D154" s="86" t="s">
        <v>42</v>
      </c>
      <c r="E154" s="86" t="s">
        <v>152</v>
      </c>
      <c r="F154" s="86" t="s">
        <v>44</v>
      </c>
      <c r="G154" s="210"/>
      <c r="H154" s="210"/>
    </row>
    <row r="155" spans="1:8" ht="24.75" hidden="1" customHeight="1" x14ac:dyDescent="0.2">
      <c r="A155" s="61" t="s">
        <v>142</v>
      </c>
      <c r="B155" s="66">
        <v>330</v>
      </c>
      <c r="C155" s="34" t="s">
        <v>57</v>
      </c>
      <c r="D155" s="29" t="s">
        <v>42</v>
      </c>
      <c r="E155" s="29" t="s">
        <v>143</v>
      </c>
      <c r="F155" s="29"/>
      <c r="G155" s="203">
        <f>G156</f>
        <v>0</v>
      </c>
      <c r="H155" s="203">
        <f>H156</f>
        <v>0</v>
      </c>
    </row>
    <row r="156" spans="1:8" ht="28.5" hidden="1" customHeight="1" x14ac:dyDescent="0.2">
      <c r="A156" s="103" t="s">
        <v>145</v>
      </c>
      <c r="B156" s="80">
        <v>330</v>
      </c>
      <c r="C156" s="85" t="s">
        <v>57</v>
      </c>
      <c r="D156" s="86" t="s">
        <v>42</v>
      </c>
      <c r="E156" s="86" t="s">
        <v>143</v>
      </c>
      <c r="F156" s="86" t="s">
        <v>44</v>
      </c>
      <c r="G156" s="210"/>
      <c r="H156" s="210"/>
    </row>
    <row r="157" spans="1:8" ht="28.5" customHeight="1" x14ac:dyDescent="0.2">
      <c r="A157" s="61" t="s">
        <v>286</v>
      </c>
      <c r="B157" s="66">
        <v>330</v>
      </c>
      <c r="C157" s="34" t="s">
        <v>57</v>
      </c>
      <c r="D157" s="29" t="s">
        <v>42</v>
      </c>
      <c r="E157" s="29" t="s">
        <v>152</v>
      </c>
      <c r="F157" s="29"/>
      <c r="G157" s="203">
        <f>G158</f>
        <v>44.7</v>
      </c>
      <c r="H157" s="203">
        <f>H158</f>
        <v>7.6260000000000003</v>
      </c>
    </row>
    <row r="158" spans="1:8" ht="28.5" customHeight="1" x14ac:dyDescent="0.2">
      <c r="A158" s="103" t="s">
        <v>145</v>
      </c>
      <c r="B158" s="80">
        <v>330</v>
      </c>
      <c r="C158" s="85" t="s">
        <v>57</v>
      </c>
      <c r="D158" s="86" t="s">
        <v>42</v>
      </c>
      <c r="E158" s="86" t="s">
        <v>152</v>
      </c>
      <c r="F158" s="86" t="s">
        <v>44</v>
      </c>
      <c r="G158" s="370">
        <v>44.7</v>
      </c>
      <c r="H158" s="392">
        <v>7.6260000000000003</v>
      </c>
    </row>
    <row r="159" spans="1:8" x14ac:dyDescent="0.2">
      <c r="A159" s="61" t="s">
        <v>142</v>
      </c>
      <c r="B159" s="66">
        <v>330</v>
      </c>
      <c r="C159" s="34" t="s">
        <v>57</v>
      </c>
      <c r="D159" s="29" t="s">
        <v>42</v>
      </c>
      <c r="E159" s="29" t="s">
        <v>143</v>
      </c>
      <c r="F159" s="29"/>
      <c r="G159" s="203">
        <f>G160</f>
        <v>741.2</v>
      </c>
      <c r="H159" s="203">
        <f>H160</f>
        <v>220.63441</v>
      </c>
    </row>
    <row r="160" spans="1:8" ht="28.5" customHeight="1" x14ac:dyDescent="0.2">
      <c r="A160" s="103" t="s">
        <v>145</v>
      </c>
      <c r="B160" s="80">
        <v>330</v>
      </c>
      <c r="C160" s="85" t="s">
        <v>57</v>
      </c>
      <c r="D160" s="86" t="s">
        <v>42</v>
      </c>
      <c r="E160" s="86" t="s">
        <v>143</v>
      </c>
      <c r="F160" s="86" t="s">
        <v>44</v>
      </c>
      <c r="G160" s="273">
        <v>741.2</v>
      </c>
      <c r="H160" s="392">
        <v>220.63441</v>
      </c>
    </row>
    <row r="161" spans="1:8" ht="38.25" hidden="1" x14ac:dyDescent="0.2">
      <c r="A161" s="315" t="s">
        <v>287</v>
      </c>
      <c r="B161" s="295">
        <v>330</v>
      </c>
      <c r="C161" s="295" t="s">
        <v>57</v>
      </c>
      <c r="D161" s="296" t="s">
        <v>42</v>
      </c>
      <c r="E161" s="296" t="s">
        <v>288</v>
      </c>
      <c r="F161" s="296"/>
      <c r="G161" s="242">
        <f>G162+G164</f>
        <v>0</v>
      </c>
      <c r="H161" s="242">
        <f>H162+H164</f>
        <v>0</v>
      </c>
    </row>
    <row r="162" spans="1:8" hidden="1" x14ac:dyDescent="0.2">
      <c r="A162" s="315" t="s">
        <v>289</v>
      </c>
      <c r="B162" s="295">
        <v>330</v>
      </c>
      <c r="C162" s="295" t="s">
        <v>57</v>
      </c>
      <c r="D162" s="296" t="s">
        <v>42</v>
      </c>
      <c r="E162" s="296" t="s">
        <v>288</v>
      </c>
      <c r="F162" s="297"/>
      <c r="G162" s="243">
        <f>G163</f>
        <v>0</v>
      </c>
      <c r="H162" s="243">
        <f>H163</f>
        <v>0</v>
      </c>
    </row>
    <row r="163" spans="1:8" ht="28.5" hidden="1" customHeight="1" x14ac:dyDescent="0.2">
      <c r="A163" s="99" t="s">
        <v>145</v>
      </c>
      <c r="B163" s="282">
        <v>330</v>
      </c>
      <c r="C163" s="279" t="s">
        <v>57</v>
      </c>
      <c r="D163" s="263" t="s">
        <v>42</v>
      </c>
      <c r="E163" s="263" t="s">
        <v>288</v>
      </c>
      <c r="F163" s="298">
        <v>200</v>
      </c>
      <c r="G163" s="244"/>
      <c r="H163" s="210"/>
    </row>
    <row r="164" spans="1:8" ht="38.25" hidden="1" x14ac:dyDescent="0.2">
      <c r="A164" s="316" t="s">
        <v>290</v>
      </c>
      <c r="B164" s="295">
        <v>330</v>
      </c>
      <c r="C164" s="295" t="s">
        <v>57</v>
      </c>
      <c r="D164" s="296" t="s">
        <v>42</v>
      </c>
      <c r="E164" s="296" t="s">
        <v>291</v>
      </c>
      <c r="F164" s="297"/>
      <c r="G164" s="243">
        <f>G165</f>
        <v>0</v>
      </c>
      <c r="H164" s="243">
        <f>H165</f>
        <v>0</v>
      </c>
    </row>
    <row r="165" spans="1:8" ht="28.5" hidden="1" customHeight="1" x14ac:dyDescent="0.2">
      <c r="A165" s="99" t="s">
        <v>145</v>
      </c>
      <c r="B165" s="282">
        <v>330</v>
      </c>
      <c r="C165" s="279" t="s">
        <v>57</v>
      </c>
      <c r="D165" s="263" t="s">
        <v>42</v>
      </c>
      <c r="E165" s="263" t="s">
        <v>291</v>
      </c>
      <c r="F165" s="298">
        <v>200</v>
      </c>
      <c r="G165" s="244"/>
      <c r="H165" s="210"/>
    </row>
    <row r="166" spans="1:8" ht="38.25" hidden="1" x14ac:dyDescent="0.2">
      <c r="A166" s="315" t="s">
        <v>287</v>
      </c>
      <c r="B166" s="295">
        <v>330</v>
      </c>
      <c r="C166" s="295" t="s">
        <v>57</v>
      </c>
      <c r="D166" s="296" t="s">
        <v>42</v>
      </c>
      <c r="E166" s="296" t="s">
        <v>288</v>
      </c>
      <c r="F166" s="299"/>
      <c r="G166" s="242">
        <f>G167+G169</f>
        <v>0</v>
      </c>
      <c r="H166" s="242">
        <f>H167+H169</f>
        <v>0</v>
      </c>
    </row>
    <row r="167" spans="1:8" ht="28.5" hidden="1" customHeight="1" x14ac:dyDescent="0.2">
      <c r="A167" s="316" t="s">
        <v>292</v>
      </c>
      <c r="B167" s="295">
        <v>330</v>
      </c>
      <c r="C167" s="295" t="s">
        <v>57</v>
      </c>
      <c r="D167" s="296" t="s">
        <v>42</v>
      </c>
      <c r="E167" s="296" t="s">
        <v>288</v>
      </c>
      <c r="F167" s="297"/>
      <c r="G167" s="243">
        <f>G168</f>
        <v>0</v>
      </c>
      <c r="H167" s="243">
        <f>H168</f>
        <v>0</v>
      </c>
    </row>
    <row r="168" spans="1:8" ht="28.5" hidden="1" customHeight="1" x14ac:dyDescent="0.2">
      <c r="A168" s="99" t="s">
        <v>145</v>
      </c>
      <c r="B168" s="282">
        <v>330</v>
      </c>
      <c r="C168" s="279" t="s">
        <v>57</v>
      </c>
      <c r="D168" s="263" t="s">
        <v>42</v>
      </c>
      <c r="E168" s="263" t="s">
        <v>288</v>
      </c>
      <c r="F168" s="298">
        <v>200</v>
      </c>
      <c r="G168" s="244"/>
      <c r="H168" s="210"/>
    </row>
    <row r="169" spans="1:8" ht="38.25" hidden="1" x14ac:dyDescent="0.2">
      <c r="A169" s="316" t="s">
        <v>290</v>
      </c>
      <c r="B169" s="295">
        <v>330</v>
      </c>
      <c r="C169" s="295" t="s">
        <v>57</v>
      </c>
      <c r="D169" s="296" t="s">
        <v>42</v>
      </c>
      <c r="E169" s="296" t="s">
        <v>291</v>
      </c>
      <c r="F169" s="297"/>
      <c r="G169" s="243">
        <f>G170</f>
        <v>0</v>
      </c>
      <c r="H169" s="243">
        <f>H170</f>
        <v>0</v>
      </c>
    </row>
    <row r="170" spans="1:8" ht="28.5" hidden="1" customHeight="1" x14ac:dyDescent="0.2">
      <c r="A170" s="99" t="s">
        <v>145</v>
      </c>
      <c r="B170" s="282">
        <v>330</v>
      </c>
      <c r="C170" s="279" t="s">
        <v>57</v>
      </c>
      <c r="D170" s="263" t="s">
        <v>42</v>
      </c>
      <c r="E170" s="263" t="s">
        <v>291</v>
      </c>
      <c r="F170" s="288">
        <v>200</v>
      </c>
      <c r="G170" s="241"/>
      <c r="H170" s="210"/>
    </row>
    <row r="171" spans="1:8" ht="24.75" customHeight="1" x14ac:dyDescent="0.2">
      <c r="A171" s="134" t="s">
        <v>222</v>
      </c>
      <c r="B171" s="113">
        <v>330</v>
      </c>
      <c r="C171" s="114" t="s">
        <v>57</v>
      </c>
      <c r="D171" s="115" t="s">
        <v>57</v>
      </c>
      <c r="E171" s="115"/>
      <c r="F171" s="115"/>
      <c r="G171" s="196">
        <f>G172</f>
        <v>47</v>
      </c>
      <c r="H171" s="196">
        <f>H172</f>
        <v>23.46884</v>
      </c>
    </row>
    <row r="172" spans="1:8" x14ac:dyDescent="0.2">
      <c r="A172" s="61" t="s">
        <v>232</v>
      </c>
      <c r="B172" s="66">
        <v>330</v>
      </c>
      <c r="C172" s="34" t="s">
        <v>57</v>
      </c>
      <c r="D172" s="29" t="s">
        <v>57</v>
      </c>
      <c r="E172" s="29" t="s">
        <v>126</v>
      </c>
      <c r="F172" s="29"/>
      <c r="G172" s="203">
        <f>G174</f>
        <v>47</v>
      </c>
      <c r="H172" s="203">
        <f>H174</f>
        <v>23.46884</v>
      </c>
    </row>
    <row r="173" spans="1:8" ht="48.75" hidden="1" customHeight="1" x14ac:dyDescent="0.2">
      <c r="A173" s="61" t="s">
        <v>209</v>
      </c>
      <c r="B173" s="66">
        <v>330</v>
      </c>
      <c r="C173" s="34" t="s">
        <v>57</v>
      </c>
      <c r="D173" s="29" t="s">
        <v>57</v>
      </c>
      <c r="E173" s="29" t="s">
        <v>126</v>
      </c>
      <c r="F173" s="29"/>
      <c r="G173" s="203"/>
      <c r="H173" s="203"/>
    </row>
    <row r="174" spans="1:8" ht="25.5" x14ac:dyDescent="0.2">
      <c r="A174" s="61" t="s">
        <v>228</v>
      </c>
      <c r="B174" s="66">
        <v>330</v>
      </c>
      <c r="C174" s="34" t="s">
        <v>57</v>
      </c>
      <c r="D174" s="29" t="s">
        <v>57</v>
      </c>
      <c r="E174" s="29" t="s">
        <v>231</v>
      </c>
      <c r="F174" s="29"/>
      <c r="G174" s="203">
        <f>G175</f>
        <v>47</v>
      </c>
      <c r="H174" s="203">
        <f>H175</f>
        <v>23.46884</v>
      </c>
    </row>
    <row r="175" spans="1:8" x14ac:dyDescent="0.2">
      <c r="A175" s="61" t="s">
        <v>181</v>
      </c>
      <c r="B175" s="66">
        <v>330</v>
      </c>
      <c r="C175" s="34" t="s">
        <v>57</v>
      </c>
      <c r="D175" s="29" t="s">
        <v>57</v>
      </c>
      <c r="E175" s="29" t="s">
        <v>231</v>
      </c>
      <c r="F175" s="29"/>
      <c r="G175" s="203">
        <f>G176</f>
        <v>47</v>
      </c>
      <c r="H175" s="203">
        <f>H176</f>
        <v>23.46884</v>
      </c>
    </row>
    <row r="176" spans="1:8" x14ac:dyDescent="0.2">
      <c r="A176" s="103" t="s">
        <v>122</v>
      </c>
      <c r="B176" s="80">
        <v>330</v>
      </c>
      <c r="C176" s="85" t="s">
        <v>57</v>
      </c>
      <c r="D176" s="86" t="s">
        <v>57</v>
      </c>
      <c r="E176" s="86" t="s">
        <v>231</v>
      </c>
      <c r="F176" s="86" t="s">
        <v>123</v>
      </c>
      <c r="G176" s="273">
        <v>47</v>
      </c>
      <c r="H176" s="392">
        <v>23.46884</v>
      </c>
    </row>
    <row r="177" spans="1:10" x14ac:dyDescent="0.2">
      <c r="A177" s="248" t="s">
        <v>62</v>
      </c>
      <c r="B177" s="22">
        <v>330</v>
      </c>
      <c r="C177" s="35" t="s">
        <v>54</v>
      </c>
      <c r="D177" s="36"/>
      <c r="E177" s="36"/>
      <c r="F177" s="36"/>
      <c r="G177" s="199">
        <f>G178+G184+G191</f>
        <v>2012.1</v>
      </c>
      <c r="H177" s="199">
        <f>ROUND(H178+H184+H191,1)</f>
        <v>1753</v>
      </c>
      <c r="J177" s="408"/>
    </row>
    <row r="178" spans="1:10" x14ac:dyDescent="0.2">
      <c r="A178" s="249" t="s">
        <v>63</v>
      </c>
      <c r="B178" s="113">
        <v>330</v>
      </c>
      <c r="C178" s="118" t="s">
        <v>54</v>
      </c>
      <c r="D178" s="118" t="s">
        <v>36</v>
      </c>
      <c r="E178" s="118"/>
      <c r="F178" s="118"/>
      <c r="G178" s="186">
        <f t="shared" ref="G178:H182" si="9">G179</f>
        <v>1741.8</v>
      </c>
      <c r="H178" s="186">
        <f t="shared" si="9"/>
        <v>1741.6469099999999</v>
      </c>
    </row>
    <row r="179" spans="1:10" ht="38.25" x14ac:dyDescent="0.2">
      <c r="A179" s="250" t="s">
        <v>255</v>
      </c>
      <c r="B179" s="45">
        <v>330</v>
      </c>
      <c r="C179" s="68" t="s">
        <v>54</v>
      </c>
      <c r="D179" s="68" t="s">
        <v>36</v>
      </c>
      <c r="E179" s="68" t="s">
        <v>187</v>
      </c>
      <c r="F179" s="68"/>
      <c r="G179" s="184">
        <f t="shared" si="9"/>
        <v>1741.8</v>
      </c>
      <c r="H179" s="184">
        <f t="shared" si="9"/>
        <v>1741.6469099999999</v>
      </c>
    </row>
    <row r="180" spans="1:10" ht="25.5" x14ac:dyDescent="0.2">
      <c r="A180" s="251" t="s">
        <v>275</v>
      </c>
      <c r="B180" s="45">
        <v>330</v>
      </c>
      <c r="C180" s="68" t="s">
        <v>54</v>
      </c>
      <c r="D180" s="68" t="s">
        <v>36</v>
      </c>
      <c r="E180" s="68" t="s">
        <v>189</v>
      </c>
      <c r="F180" s="68"/>
      <c r="G180" s="184">
        <f t="shared" si="9"/>
        <v>1741.8</v>
      </c>
      <c r="H180" s="184">
        <f t="shared" si="9"/>
        <v>1741.6469099999999</v>
      </c>
    </row>
    <row r="181" spans="1:10" ht="38.25" x14ac:dyDescent="0.2">
      <c r="A181" s="252" t="s">
        <v>256</v>
      </c>
      <c r="B181" s="182">
        <v>330</v>
      </c>
      <c r="C181" s="122" t="s">
        <v>54</v>
      </c>
      <c r="D181" s="68" t="s">
        <v>36</v>
      </c>
      <c r="E181" s="68" t="s">
        <v>191</v>
      </c>
      <c r="F181" s="68"/>
      <c r="G181" s="184">
        <f t="shared" si="9"/>
        <v>1741.8</v>
      </c>
      <c r="H181" s="184">
        <f t="shared" si="9"/>
        <v>1741.6469099999999</v>
      </c>
    </row>
    <row r="182" spans="1:10" ht="25.5" x14ac:dyDescent="0.2">
      <c r="A182" s="104" t="s">
        <v>418</v>
      </c>
      <c r="B182" s="105">
        <v>330</v>
      </c>
      <c r="C182" s="53" t="s">
        <v>54</v>
      </c>
      <c r="D182" s="53" t="s">
        <v>36</v>
      </c>
      <c r="E182" s="53" t="s">
        <v>191</v>
      </c>
      <c r="F182" s="53"/>
      <c r="G182" s="188">
        <f t="shared" si="9"/>
        <v>1741.8</v>
      </c>
      <c r="H182" s="188">
        <f t="shared" si="9"/>
        <v>1741.6469099999999</v>
      </c>
    </row>
    <row r="183" spans="1:10" x14ac:dyDescent="0.2">
      <c r="A183" s="106" t="s">
        <v>64</v>
      </c>
      <c r="B183" s="111">
        <v>330</v>
      </c>
      <c r="C183" s="107" t="s">
        <v>54</v>
      </c>
      <c r="D183" s="108" t="s">
        <v>36</v>
      </c>
      <c r="E183" s="109" t="s">
        <v>191</v>
      </c>
      <c r="F183" s="110" t="s">
        <v>65</v>
      </c>
      <c r="G183" s="370">
        <v>1741.8</v>
      </c>
      <c r="H183" s="392">
        <v>1741.6469099999999</v>
      </c>
    </row>
    <row r="184" spans="1:10" x14ac:dyDescent="0.2">
      <c r="A184" s="253" t="s">
        <v>223</v>
      </c>
      <c r="B184" s="113">
        <v>330</v>
      </c>
      <c r="C184" s="118" t="s">
        <v>54</v>
      </c>
      <c r="D184" s="118" t="s">
        <v>42</v>
      </c>
      <c r="E184" s="118"/>
      <c r="F184" s="118"/>
      <c r="G184" s="186">
        <f>G185+G188</f>
        <v>240</v>
      </c>
      <c r="H184" s="186">
        <f>H185+H188</f>
        <v>11.37411</v>
      </c>
    </row>
    <row r="185" spans="1:10" ht="38.25" x14ac:dyDescent="0.2">
      <c r="A185" s="317" t="s">
        <v>293</v>
      </c>
      <c r="B185" s="300">
        <v>330</v>
      </c>
      <c r="C185" s="177" t="s">
        <v>54</v>
      </c>
      <c r="D185" s="177" t="s">
        <v>42</v>
      </c>
      <c r="E185" s="300" t="s">
        <v>294</v>
      </c>
      <c r="F185" s="300"/>
      <c r="G185" s="215">
        <f>G186</f>
        <v>36</v>
      </c>
      <c r="H185" s="215">
        <f>H186</f>
        <v>11.37411</v>
      </c>
    </row>
    <row r="186" spans="1:10" ht="38.25" x14ac:dyDescent="0.2">
      <c r="A186" s="75" t="s">
        <v>295</v>
      </c>
      <c r="B186" s="301">
        <v>330</v>
      </c>
      <c r="C186" s="302" t="s">
        <v>54</v>
      </c>
      <c r="D186" s="302" t="s">
        <v>42</v>
      </c>
      <c r="E186" s="301" t="s">
        <v>296</v>
      </c>
      <c r="F186" s="301"/>
      <c r="G186" s="216">
        <f>G187</f>
        <v>36</v>
      </c>
      <c r="H186" s="216">
        <f>H187</f>
        <v>11.37411</v>
      </c>
    </row>
    <row r="187" spans="1:10" ht="25.5" x14ac:dyDescent="0.2">
      <c r="A187" s="318" t="s">
        <v>145</v>
      </c>
      <c r="B187" s="303">
        <v>330</v>
      </c>
      <c r="C187" s="304" t="s">
        <v>54</v>
      </c>
      <c r="D187" s="304" t="s">
        <v>42</v>
      </c>
      <c r="E187" s="303" t="s">
        <v>296</v>
      </c>
      <c r="F187" s="303">
        <v>200</v>
      </c>
      <c r="G187" s="273">
        <v>36</v>
      </c>
      <c r="H187" s="392">
        <v>11.37411</v>
      </c>
    </row>
    <row r="188" spans="1:10" x14ac:dyDescent="0.2">
      <c r="A188" s="252" t="s">
        <v>70</v>
      </c>
      <c r="B188" s="182">
        <v>330</v>
      </c>
      <c r="C188" s="122" t="s">
        <v>54</v>
      </c>
      <c r="D188" s="68" t="s">
        <v>42</v>
      </c>
      <c r="E188" s="68" t="s">
        <v>129</v>
      </c>
      <c r="F188" s="68"/>
      <c r="G188" s="184">
        <f t="shared" ref="G188:H189" si="10">G189</f>
        <v>204</v>
      </c>
      <c r="H188" s="184">
        <f t="shared" si="10"/>
        <v>0</v>
      </c>
    </row>
    <row r="189" spans="1:10" ht="51" x14ac:dyDescent="0.2">
      <c r="A189" s="104" t="s">
        <v>224</v>
      </c>
      <c r="B189" s="105">
        <v>330</v>
      </c>
      <c r="C189" s="53" t="s">
        <v>54</v>
      </c>
      <c r="D189" s="53" t="s">
        <v>42</v>
      </c>
      <c r="E189" s="53" t="s">
        <v>225</v>
      </c>
      <c r="F189" s="53"/>
      <c r="G189" s="188">
        <f t="shared" si="10"/>
        <v>204</v>
      </c>
      <c r="H189" s="188">
        <f t="shared" si="10"/>
        <v>0</v>
      </c>
    </row>
    <row r="190" spans="1:10" x14ac:dyDescent="0.2">
      <c r="A190" s="106" t="s">
        <v>64</v>
      </c>
      <c r="B190" s="111">
        <v>330</v>
      </c>
      <c r="C190" s="107" t="s">
        <v>54</v>
      </c>
      <c r="D190" s="108" t="s">
        <v>42</v>
      </c>
      <c r="E190" s="109" t="s">
        <v>225</v>
      </c>
      <c r="F190" s="110" t="s">
        <v>65</v>
      </c>
      <c r="G190" s="211">
        <v>204</v>
      </c>
      <c r="H190" s="211">
        <v>0</v>
      </c>
    </row>
    <row r="191" spans="1:10" x14ac:dyDescent="0.2">
      <c r="A191" s="319" t="s">
        <v>297</v>
      </c>
      <c r="B191" s="182">
        <v>330</v>
      </c>
      <c r="C191" s="176" t="s">
        <v>54</v>
      </c>
      <c r="D191" s="177" t="s">
        <v>48</v>
      </c>
      <c r="E191" s="178"/>
      <c r="F191" s="179"/>
      <c r="G191" s="218">
        <f>G192</f>
        <v>30.3</v>
      </c>
      <c r="H191" s="218">
        <f>H192</f>
        <v>0</v>
      </c>
    </row>
    <row r="192" spans="1:10" x14ac:dyDescent="0.2">
      <c r="A192" s="320" t="s">
        <v>69</v>
      </c>
      <c r="B192" s="301">
        <v>330</v>
      </c>
      <c r="C192" s="302" t="s">
        <v>54</v>
      </c>
      <c r="D192" s="302" t="s">
        <v>48</v>
      </c>
      <c r="E192" s="301" t="s">
        <v>126</v>
      </c>
      <c r="F192" s="301"/>
      <c r="G192" s="219">
        <f>G193+G195</f>
        <v>30.3</v>
      </c>
      <c r="H192" s="219">
        <f>H193+H195</f>
        <v>0</v>
      </c>
    </row>
    <row r="193" spans="1:8" ht="63.75" x14ac:dyDescent="0.2">
      <c r="A193" s="321" t="s">
        <v>298</v>
      </c>
      <c r="B193" s="301">
        <v>330</v>
      </c>
      <c r="C193" s="302" t="s">
        <v>54</v>
      </c>
      <c r="D193" s="302" t="s">
        <v>48</v>
      </c>
      <c r="E193" s="301" t="s">
        <v>299</v>
      </c>
      <c r="F193" s="301"/>
      <c r="G193" s="219">
        <f>G194</f>
        <v>30</v>
      </c>
      <c r="H193" s="219">
        <f>H194</f>
        <v>0</v>
      </c>
    </row>
    <row r="194" spans="1:8" ht="25.5" x14ac:dyDescent="0.2">
      <c r="A194" s="318" t="s">
        <v>145</v>
      </c>
      <c r="B194" s="303">
        <v>330</v>
      </c>
      <c r="C194" s="304" t="s">
        <v>54</v>
      </c>
      <c r="D194" s="304" t="s">
        <v>48</v>
      </c>
      <c r="E194" s="303" t="s">
        <v>299</v>
      </c>
      <c r="F194" s="303">
        <v>200</v>
      </c>
      <c r="G194" s="220">
        <v>30</v>
      </c>
      <c r="H194" s="220">
        <v>0</v>
      </c>
    </row>
    <row r="195" spans="1:8" ht="63.75" x14ac:dyDescent="0.2">
      <c r="A195" s="321" t="s">
        <v>300</v>
      </c>
      <c r="B195" s="301">
        <v>330</v>
      </c>
      <c r="C195" s="302" t="s">
        <v>54</v>
      </c>
      <c r="D195" s="302" t="s">
        <v>48</v>
      </c>
      <c r="E195" s="301" t="s">
        <v>301</v>
      </c>
      <c r="F195" s="301"/>
      <c r="G195" s="219">
        <f>G196</f>
        <v>0.3</v>
      </c>
      <c r="H195" s="219">
        <f>H196</f>
        <v>0</v>
      </c>
    </row>
    <row r="196" spans="1:8" ht="25.5" x14ac:dyDescent="0.2">
      <c r="A196" s="318" t="s">
        <v>145</v>
      </c>
      <c r="B196" s="303">
        <v>330</v>
      </c>
      <c r="C196" s="304" t="s">
        <v>54</v>
      </c>
      <c r="D196" s="304" t="s">
        <v>48</v>
      </c>
      <c r="E196" s="303" t="s">
        <v>301</v>
      </c>
      <c r="F196" s="303">
        <v>200</v>
      </c>
      <c r="G196" s="220">
        <v>0.3</v>
      </c>
      <c r="H196" s="220">
        <v>0</v>
      </c>
    </row>
  </sheetData>
  <sheetProtection selectLockedCells="1" selectUnlockedCells="1"/>
  <autoFilter ref="B10:F143"/>
  <mergeCells count="11">
    <mergeCell ref="G5:G8"/>
    <mergeCell ref="A1:H1"/>
    <mergeCell ref="A2:H2"/>
    <mergeCell ref="A3:C3"/>
    <mergeCell ref="A5:A8"/>
    <mergeCell ref="B5:B8"/>
    <mergeCell ref="C5:C8"/>
    <mergeCell ref="D5:D8"/>
    <mergeCell ref="E5:E8"/>
    <mergeCell ref="F5:F8"/>
    <mergeCell ref="H5:H8"/>
  </mergeCells>
  <pageMargins left="0.74803149606299213" right="0.35433070866141736" top="0.98425196850393704" bottom="0.98425196850393704" header="0.51181102362204722" footer="0.51181102362204722"/>
  <pageSetup paperSize="9" scale="75" firstPageNumber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view="pageBreakPreview" zoomScale="110" zoomScaleNormal="110" zoomScaleSheetLayoutView="110" workbookViewId="0">
      <selection sqref="A1:E1"/>
    </sheetView>
  </sheetViews>
  <sheetFormatPr defaultRowHeight="12.75" x14ac:dyDescent="0.2"/>
  <cols>
    <col min="1" max="1" width="61.85546875" style="17" customWidth="1"/>
    <col min="2" max="2" width="5.28515625" style="17" customWidth="1"/>
    <col min="3" max="3" width="6.85546875" style="17" customWidth="1"/>
    <col min="4" max="4" width="17.5703125" style="17" customWidth="1"/>
    <col min="5" max="5" width="16.85546875" style="17" customWidth="1"/>
  </cols>
  <sheetData>
    <row r="1" spans="1:5" ht="40.5" customHeight="1" x14ac:dyDescent="0.2">
      <c r="A1" s="429" t="s">
        <v>423</v>
      </c>
      <c r="B1" s="429"/>
      <c r="C1" s="429"/>
      <c r="D1" s="429"/>
      <c r="E1" s="429"/>
    </row>
    <row r="2" spans="1:5" ht="37.5" customHeight="1" x14ac:dyDescent="0.2">
      <c r="A2" s="439" t="s">
        <v>307</v>
      </c>
      <c r="B2" s="439"/>
      <c r="C2" s="439"/>
      <c r="D2" s="439"/>
      <c r="E2" s="440"/>
    </row>
    <row r="3" spans="1:5" ht="12.75" customHeight="1" x14ac:dyDescent="0.3">
      <c r="A3" s="425"/>
      <c r="B3" s="425"/>
      <c r="C3" s="2"/>
      <c r="D3" s="1"/>
      <c r="E3" s="18"/>
    </row>
    <row r="4" spans="1:5" x14ac:dyDescent="0.2">
      <c r="E4" s="37" t="s">
        <v>86</v>
      </c>
    </row>
    <row r="5" spans="1:5" ht="25.5" customHeight="1" x14ac:dyDescent="0.2">
      <c r="A5" s="433" t="s">
        <v>28</v>
      </c>
      <c r="B5" s="437" t="s">
        <v>30</v>
      </c>
      <c r="C5" s="437" t="s">
        <v>31</v>
      </c>
      <c r="D5" s="428" t="s">
        <v>305</v>
      </c>
      <c r="E5" s="428" t="s">
        <v>304</v>
      </c>
    </row>
    <row r="6" spans="1:5" ht="12.75" customHeight="1" x14ac:dyDescent="0.2">
      <c r="A6" s="434"/>
      <c r="B6" s="437"/>
      <c r="C6" s="437"/>
      <c r="D6" s="428"/>
      <c r="E6" s="428"/>
    </row>
    <row r="7" spans="1:5" x14ac:dyDescent="0.2">
      <c r="A7" s="434"/>
      <c r="B7" s="437"/>
      <c r="C7" s="437"/>
      <c r="D7" s="428"/>
      <c r="E7" s="428"/>
    </row>
    <row r="8" spans="1:5" x14ac:dyDescent="0.2">
      <c r="A8" s="435"/>
      <c r="B8" s="437"/>
      <c r="C8" s="437"/>
      <c r="D8" s="428"/>
      <c r="E8" s="428"/>
    </row>
    <row r="9" spans="1:5" x14ac:dyDescent="0.2">
      <c r="A9" s="20">
        <v>1</v>
      </c>
      <c r="B9" s="31" t="s">
        <v>310</v>
      </c>
      <c r="C9" s="31" t="s">
        <v>311</v>
      </c>
      <c r="D9" s="167">
        <v>4</v>
      </c>
      <c r="E9" s="167">
        <v>5</v>
      </c>
    </row>
    <row r="10" spans="1:5" ht="13.5" customHeight="1" x14ac:dyDescent="0.2">
      <c r="A10" s="54" t="s">
        <v>34</v>
      </c>
      <c r="B10" s="35"/>
      <c r="C10" s="52"/>
      <c r="D10" s="183">
        <f>D12+D73+D85+D90+D139+D68</f>
        <v>22765.55</v>
      </c>
      <c r="E10" s="183">
        <f>E12+E73+E85+E90+E139+E68</f>
        <v>20766.219990000001</v>
      </c>
    </row>
    <row r="11" spans="1:5" ht="25.5" x14ac:dyDescent="0.2">
      <c r="A11" s="60" t="s">
        <v>216</v>
      </c>
      <c r="B11" s="31"/>
      <c r="C11" s="32"/>
      <c r="D11" s="184">
        <f>D12+D68+D73+D90+D139+D85</f>
        <v>22765.549999999996</v>
      </c>
      <c r="E11" s="184">
        <f>E12+E68+E73+E90+E139+E85</f>
        <v>20766.219990000001</v>
      </c>
    </row>
    <row r="12" spans="1:5" ht="13.5" customHeight="1" x14ac:dyDescent="0.2">
      <c r="A12" s="56" t="s">
        <v>35</v>
      </c>
      <c r="B12" s="26" t="s">
        <v>36</v>
      </c>
      <c r="C12" s="27"/>
      <c r="D12" s="185">
        <f>D13+D17+D27+D37+D42+D48+D52</f>
        <v>15949.5</v>
      </c>
      <c r="E12" s="185">
        <f>ROUND(E13+E17+E27+E37+E42+E48+E52,0)</f>
        <v>15664</v>
      </c>
    </row>
    <row r="13" spans="1:5" s="4" customFormat="1" ht="28.5" x14ac:dyDescent="0.2">
      <c r="A13" s="112" t="s">
        <v>37</v>
      </c>
      <c r="B13" s="114" t="s">
        <v>36</v>
      </c>
      <c r="C13" s="114" t="s">
        <v>38</v>
      </c>
      <c r="D13" s="186">
        <f>'Приложение 2'!G13</f>
        <v>2866.8</v>
      </c>
      <c r="E13" s="186">
        <f>'Приложение 2'!H13</f>
        <v>2831.71621</v>
      </c>
    </row>
    <row r="14" spans="1:5" ht="21.75" hidden="1" customHeight="1" x14ac:dyDescent="0.2">
      <c r="A14" s="57" t="s">
        <v>39</v>
      </c>
      <c r="B14" s="23" t="s">
        <v>36</v>
      </c>
      <c r="C14" s="23" t="s">
        <v>38</v>
      </c>
      <c r="D14" s="187">
        <f>D15</f>
        <v>2351.3000000000002</v>
      </c>
      <c r="E14" s="187">
        <f>E15</f>
        <v>0</v>
      </c>
    </row>
    <row r="15" spans="1:5" ht="25.5" hidden="1" x14ac:dyDescent="0.2">
      <c r="A15" s="57" t="s">
        <v>67</v>
      </c>
      <c r="B15" s="23" t="s">
        <v>36</v>
      </c>
      <c r="C15" s="23" t="s">
        <v>38</v>
      </c>
      <c r="D15" s="187">
        <f>D16</f>
        <v>2351.3000000000002</v>
      </c>
      <c r="E15" s="187">
        <f>E16</f>
        <v>0</v>
      </c>
    </row>
    <row r="16" spans="1:5" s="44" customFormat="1" ht="51" hidden="1" x14ac:dyDescent="0.2">
      <c r="A16" s="57" t="s">
        <v>40</v>
      </c>
      <c r="B16" s="25" t="s">
        <v>36</v>
      </c>
      <c r="C16" s="25" t="s">
        <v>38</v>
      </c>
      <c r="D16" s="188">
        <v>2351.3000000000002</v>
      </c>
      <c r="E16" s="188"/>
    </row>
    <row r="17" spans="1:5" s="44" customFormat="1" ht="42.75" x14ac:dyDescent="0.2">
      <c r="A17" s="112" t="s">
        <v>114</v>
      </c>
      <c r="B17" s="114" t="s">
        <v>36</v>
      </c>
      <c r="C17" s="115" t="s">
        <v>42</v>
      </c>
      <c r="D17" s="186">
        <f>'Приложение 2'!G17</f>
        <v>9.5</v>
      </c>
      <c r="E17" s="186">
        <f>'Приложение 2'!H17</f>
        <v>9.5</v>
      </c>
    </row>
    <row r="18" spans="1:5" s="44" customFormat="1" ht="20.25" hidden="1" customHeight="1" x14ac:dyDescent="0.2">
      <c r="A18" s="76" t="s">
        <v>117</v>
      </c>
      <c r="B18" s="77" t="s">
        <v>36</v>
      </c>
      <c r="C18" s="33" t="s">
        <v>42</v>
      </c>
      <c r="D18" s="184">
        <f>D19+D22</f>
        <v>7</v>
      </c>
      <c r="E18" s="184">
        <f>E19+E22</f>
        <v>7</v>
      </c>
    </row>
    <row r="19" spans="1:5" s="44" customFormat="1" ht="19.5" hidden="1" customHeight="1" x14ac:dyDescent="0.2">
      <c r="A19" s="78" t="s">
        <v>183</v>
      </c>
      <c r="B19" s="25" t="s">
        <v>36</v>
      </c>
      <c r="C19" s="24" t="s">
        <v>42</v>
      </c>
      <c r="D19" s="188">
        <f>D20</f>
        <v>0</v>
      </c>
      <c r="E19" s="188">
        <f>E20</f>
        <v>0</v>
      </c>
    </row>
    <row r="20" spans="1:5" s="44" customFormat="1" ht="32.25" hidden="1" customHeight="1" x14ac:dyDescent="0.2">
      <c r="A20" s="78" t="s">
        <v>67</v>
      </c>
      <c r="B20" s="25" t="s">
        <v>36</v>
      </c>
      <c r="C20" s="24" t="s">
        <v>42</v>
      </c>
      <c r="D20" s="188">
        <f>D21</f>
        <v>0</v>
      </c>
      <c r="E20" s="188">
        <f>E21</f>
        <v>0</v>
      </c>
    </row>
    <row r="21" spans="1:5" s="44" customFormat="1" ht="64.5" hidden="1" customHeight="1" x14ac:dyDescent="0.2">
      <c r="A21" s="79" t="s">
        <v>186</v>
      </c>
      <c r="B21" s="81" t="s">
        <v>36</v>
      </c>
      <c r="C21" s="82" t="s">
        <v>42</v>
      </c>
      <c r="D21" s="189"/>
      <c r="E21" s="189"/>
    </row>
    <row r="22" spans="1:5" s="44" customFormat="1" hidden="1" x14ac:dyDescent="0.2">
      <c r="A22" s="57" t="s">
        <v>115</v>
      </c>
      <c r="B22" s="25" t="s">
        <v>36</v>
      </c>
      <c r="C22" s="24" t="s">
        <v>42</v>
      </c>
      <c r="D22" s="188">
        <f>D23</f>
        <v>7</v>
      </c>
      <c r="E22" s="188">
        <f>E23</f>
        <v>7</v>
      </c>
    </row>
    <row r="23" spans="1:5" s="44" customFormat="1" ht="29.25" hidden="1" customHeight="1" x14ac:dyDescent="0.2">
      <c r="A23" s="57" t="s">
        <v>67</v>
      </c>
      <c r="B23" s="25" t="s">
        <v>36</v>
      </c>
      <c r="C23" s="24" t="s">
        <v>42</v>
      </c>
      <c r="D23" s="188">
        <f>D24+D25+D26</f>
        <v>7</v>
      </c>
      <c r="E23" s="188">
        <f>E24+E25+E26</f>
        <v>7</v>
      </c>
    </row>
    <row r="24" spans="1:5" s="44" customFormat="1" ht="54.75" hidden="1" customHeight="1" x14ac:dyDescent="0.2">
      <c r="A24" s="87" t="s">
        <v>186</v>
      </c>
      <c r="B24" s="81" t="s">
        <v>36</v>
      </c>
      <c r="C24" s="82" t="s">
        <v>42</v>
      </c>
      <c r="D24" s="189"/>
      <c r="E24" s="189"/>
    </row>
    <row r="25" spans="1:5" s="44" customFormat="1" ht="25.5" hidden="1" x14ac:dyDescent="0.2">
      <c r="A25" s="83" t="s">
        <v>145</v>
      </c>
      <c r="B25" s="85" t="s">
        <v>36</v>
      </c>
      <c r="C25" s="86" t="s">
        <v>42</v>
      </c>
      <c r="D25" s="190">
        <v>6</v>
      </c>
      <c r="E25" s="190">
        <v>6</v>
      </c>
    </row>
    <row r="26" spans="1:5" s="44" customFormat="1" ht="15" hidden="1" x14ac:dyDescent="0.2">
      <c r="A26" s="79" t="s">
        <v>122</v>
      </c>
      <c r="B26" s="81" t="s">
        <v>36</v>
      </c>
      <c r="C26" s="82" t="s">
        <v>42</v>
      </c>
      <c r="D26" s="189">
        <v>1</v>
      </c>
      <c r="E26" s="189">
        <v>1</v>
      </c>
    </row>
    <row r="27" spans="1:5" s="4" customFormat="1" ht="49.5" customHeight="1" x14ac:dyDescent="0.2">
      <c r="A27" s="112" t="s">
        <v>45</v>
      </c>
      <c r="B27" s="114" t="s">
        <v>36</v>
      </c>
      <c r="C27" s="115" t="s">
        <v>46</v>
      </c>
      <c r="D27" s="186">
        <f>'Приложение 2'!G27</f>
        <v>12013.900000000001</v>
      </c>
      <c r="E27" s="186">
        <f>'Приложение 2'!H27</f>
        <v>11863.642380000001</v>
      </c>
    </row>
    <row r="28" spans="1:5" ht="22.5" hidden="1" customHeight="1" x14ac:dyDescent="0.2">
      <c r="A28" s="57" t="s">
        <v>68</v>
      </c>
      <c r="B28" s="25" t="s">
        <v>36</v>
      </c>
      <c r="C28" s="24" t="s">
        <v>46</v>
      </c>
      <c r="D28" s="188">
        <f>D29</f>
        <v>6797.0999999999995</v>
      </c>
      <c r="E28" s="188">
        <f>E29</f>
        <v>6797.0999999999995</v>
      </c>
    </row>
    <row r="29" spans="1:5" ht="32.25" hidden="1" customHeight="1" x14ac:dyDescent="0.2">
      <c r="A29" s="57" t="s">
        <v>67</v>
      </c>
      <c r="B29" s="25" t="s">
        <v>36</v>
      </c>
      <c r="C29" s="24" t="s">
        <v>46</v>
      </c>
      <c r="D29" s="188">
        <f>D30+D31+D32</f>
        <v>6797.0999999999995</v>
      </c>
      <c r="E29" s="188">
        <f>E30+E31+E32</f>
        <v>6797.0999999999995</v>
      </c>
    </row>
    <row r="30" spans="1:5" s="4" customFormat="1" ht="51" hidden="1" x14ac:dyDescent="0.2">
      <c r="A30" s="88" t="s">
        <v>40</v>
      </c>
      <c r="B30" s="89" t="s">
        <v>36</v>
      </c>
      <c r="C30" s="90" t="s">
        <v>46</v>
      </c>
      <c r="D30" s="191">
        <v>5161.8999999999996</v>
      </c>
      <c r="E30" s="191">
        <v>5161.8999999999996</v>
      </c>
    </row>
    <row r="31" spans="1:5" s="4" customFormat="1" ht="25.5" hidden="1" x14ac:dyDescent="0.2">
      <c r="A31" s="83" t="s">
        <v>145</v>
      </c>
      <c r="B31" s="85" t="s">
        <v>36</v>
      </c>
      <c r="C31" s="86" t="s">
        <v>46</v>
      </c>
      <c r="D31" s="190">
        <v>1541.4</v>
      </c>
      <c r="E31" s="190">
        <v>1541.4</v>
      </c>
    </row>
    <row r="32" spans="1:5" s="4" customFormat="1" ht="18" hidden="1" customHeight="1" x14ac:dyDescent="0.2">
      <c r="A32" s="83" t="s">
        <v>122</v>
      </c>
      <c r="B32" s="85" t="s">
        <v>36</v>
      </c>
      <c r="C32" s="86" t="s">
        <v>46</v>
      </c>
      <c r="D32" s="190">
        <v>93.8</v>
      </c>
      <c r="E32" s="190">
        <v>93.8</v>
      </c>
    </row>
    <row r="33" spans="1:5" s="4" customFormat="1" ht="38.25" hidden="1" x14ac:dyDescent="0.2">
      <c r="A33" s="62" t="s">
        <v>168</v>
      </c>
      <c r="B33" s="38" t="s">
        <v>36</v>
      </c>
      <c r="C33" s="30" t="s">
        <v>46</v>
      </c>
      <c r="D33" s="192">
        <f t="shared" ref="D33:E35" si="0">D34</f>
        <v>1541.3</v>
      </c>
      <c r="E33" s="192">
        <f t="shared" si="0"/>
        <v>1541.3</v>
      </c>
    </row>
    <row r="34" spans="1:5" s="4" customFormat="1" ht="25.5" hidden="1" x14ac:dyDescent="0.2">
      <c r="A34" s="62" t="s">
        <v>188</v>
      </c>
      <c r="B34" s="38" t="s">
        <v>36</v>
      </c>
      <c r="C34" s="30" t="s">
        <v>46</v>
      </c>
      <c r="D34" s="192">
        <f t="shared" si="0"/>
        <v>1541.3</v>
      </c>
      <c r="E34" s="192">
        <f t="shared" si="0"/>
        <v>1541.3</v>
      </c>
    </row>
    <row r="35" spans="1:5" s="4" customFormat="1" ht="38.25" hidden="1" x14ac:dyDescent="0.2">
      <c r="A35" s="58" t="s">
        <v>190</v>
      </c>
      <c r="B35" s="34" t="s">
        <v>36</v>
      </c>
      <c r="C35" s="29" t="s">
        <v>46</v>
      </c>
      <c r="D35" s="193">
        <f t="shared" si="0"/>
        <v>1541.3</v>
      </c>
      <c r="E35" s="193">
        <f t="shared" si="0"/>
        <v>1541.3</v>
      </c>
    </row>
    <row r="36" spans="1:5" s="4" customFormat="1" ht="25.5" hidden="1" x14ac:dyDescent="0.2">
      <c r="A36" s="83" t="s">
        <v>145</v>
      </c>
      <c r="B36" s="85" t="s">
        <v>36</v>
      </c>
      <c r="C36" s="86" t="s">
        <v>46</v>
      </c>
      <c r="D36" s="190">
        <v>1541.3</v>
      </c>
      <c r="E36" s="190">
        <v>1541.3</v>
      </c>
    </row>
    <row r="37" spans="1:5" ht="42.75" x14ac:dyDescent="0.2">
      <c r="A37" s="112" t="s">
        <v>47</v>
      </c>
      <c r="B37" s="114" t="s">
        <v>36</v>
      </c>
      <c r="C37" s="115" t="s">
        <v>48</v>
      </c>
      <c r="D37" s="186">
        <f>'Приложение 2'!G44</f>
        <v>463.9</v>
      </c>
      <c r="E37" s="186">
        <f>'Приложение 2'!H44</f>
        <v>463.9</v>
      </c>
    </row>
    <row r="38" spans="1:5" ht="17.25" hidden="1" customHeight="1" x14ac:dyDescent="0.2">
      <c r="A38" s="55" t="s">
        <v>69</v>
      </c>
      <c r="B38" s="23" t="s">
        <v>36</v>
      </c>
      <c r="C38" s="28" t="s">
        <v>48</v>
      </c>
      <c r="D38" s="188">
        <f>D40</f>
        <v>448.5</v>
      </c>
      <c r="E38" s="188">
        <f>E40</f>
        <v>448.5</v>
      </c>
    </row>
    <row r="39" spans="1:5" ht="17.25" hidden="1" customHeight="1" x14ac:dyDescent="0.2">
      <c r="A39" s="55" t="s">
        <v>49</v>
      </c>
      <c r="B39" s="23" t="s">
        <v>36</v>
      </c>
      <c r="C39" s="28" t="s">
        <v>48</v>
      </c>
      <c r="D39" s="188">
        <f>D40</f>
        <v>448.5</v>
      </c>
      <c r="E39" s="188">
        <f>E40</f>
        <v>448.5</v>
      </c>
    </row>
    <row r="40" spans="1:5" ht="44.25" hidden="1" customHeight="1" x14ac:dyDescent="0.2">
      <c r="A40" s="59" t="s">
        <v>192</v>
      </c>
      <c r="B40" s="43" t="s">
        <v>36</v>
      </c>
      <c r="C40" s="43" t="s">
        <v>48</v>
      </c>
      <c r="D40" s="194">
        <f>D41</f>
        <v>448.5</v>
      </c>
      <c r="E40" s="194">
        <f>E41</f>
        <v>448.5</v>
      </c>
    </row>
    <row r="41" spans="1:5" ht="16.5" hidden="1" customHeight="1" x14ac:dyDescent="0.2">
      <c r="A41" s="93" t="s">
        <v>49</v>
      </c>
      <c r="B41" s="94" t="s">
        <v>36</v>
      </c>
      <c r="C41" s="94" t="s">
        <v>48</v>
      </c>
      <c r="D41" s="195">
        <v>448.5</v>
      </c>
      <c r="E41" s="195">
        <v>448.5</v>
      </c>
    </row>
    <row r="42" spans="1:5" x14ac:dyDescent="0.2">
      <c r="A42" s="128" t="s">
        <v>193</v>
      </c>
      <c r="B42" s="129" t="s">
        <v>36</v>
      </c>
      <c r="C42" s="129" t="s">
        <v>194</v>
      </c>
      <c r="D42" s="196">
        <f>'Приложение 2'!G49</f>
        <v>100</v>
      </c>
      <c r="E42" s="196">
        <f>'Приложение 2'!H49</f>
        <v>100</v>
      </c>
    </row>
    <row r="43" spans="1:5" ht="38.25" hidden="1" x14ac:dyDescent="0.2">
      <c r="A43" s="91" t="s">
        <v>168</v>
      </c>
      <c r="B43" s="92" t="s">
        <v>36</v>
      </c>
      <c r="C43" s="92" t="s">
        <v>194</v>
      </c>
      <c r="D43" s="197">
        <f t="shared" ref="D43:E44" si="1">D44</f>
        <v>0</v>
      </c>
      <c r="E43" s="197">
        <f t="shared" si="1"/>
        <v>154.1</v>
      </c>
    </row>
    <row r="44" spans="1:5" ht="25.5" hidden="1" x14ac:dyDescent="0.2">
      <c r="A44" s="91" t="s">
        <v>188</v>
      </c>
      <c r="B44" s="92" t="s">
        <v>36</v>
      </c>
      <c r="C44" s="92" t="s">
        <v>194</v>
      </c>
      <c r="D44" s="197">
        <f t="shared" si="1"/>
        <v>0</v>
      </c>
      <c r="E44" s="197">
        <f t="shared" si="1"/>
        <v>154.1</v>
      </c>
    </row>
    <row r="45" spans="1:5" ht="38.25" hidden="1" x14ac:dyDescent="0.2">
      <c r="A45" s="91" t="s">
        <v>190</v>
      </c>
      <c r="B45" s="92" t="s">
        <v>36</v>
      </c>
      <c r="C45" s="92" t="s">
        <v>194</v>
      </c>
      <c r="D45" s="197">
        <f>D47</f>
        <v>0</v>
      </c>
      <c r="E45" s="197">
        <f>E47</f>
        <v>154.1</v>
      </c>
    </row>
    <row r="46" spans="1:5" ht="38.25" hidden="1" x14ac:dyDescent="0.2">
      <c r="A46" s="59" t="s">
        <v>227</v>
      </c>
      <c r="B46" s="43" t="s">
        <v>36</v>
      </c>
      <c r="C46" s="43" t="s">
        <v>194</v>
      </c>
      <c r="D46" s="194">
        <f>D47</f>
        <v>0</v>
      </c>
      <c r="E46" s="194">
        <f>E47</f>
        <v>154.1</v>
      </c>
    </row>
    <row r="47" spans="1:5" hidden="1" x14ac:dyDescent="0.2">
      <c r="A47" s="93" t="s">
        <v>122</v>
      </c>
      <c r="B47" s="94" t="s">
        <v>36</v>
      </c>
      <c r="C47" s="94" t="s">
        <v>194</v>
      </c>
      <c r="D47" s="195"/>
      <c r="E47" s="195">
        <v>154.1</v>
      </c>
    </row>
    <row r="48" spans="1:5" x14ac:dyDescent="0.2">
      <c r="A48" s="128" t="s">
        <v>195</v>
      </c>
      <c r="B48" s="129" t="s">
        <v>36</v>
      </c>
      <c r="C48" s="129" t="s">
        <v>196</v>
      </c>
      <c r="D48" s="196">
        <f t="shared" ref="D48:E50" si="2">D49</f>
        <v>100</v>
      </c>
      <c r="E48" s="196">
        <f t="shared" si="2"/>
        <v>0</v>
      </c>
    </row>
    <row r="49" spans="1:5" hidden="1" x14ac:dyDescent="0.2">
      <c r="A49" s="59" t="s">
        <v>197</v>
      </c>
      <c r="B49" s="43" t="s">
        <v>36</v>
      </c>
      <c r="C49" s="43" t="s">
        <v>196</v>
      </c>
      <c r="D49" s="194">
        <f t="shared" si="2"/>
        <v>100</v>
      </c>
      <c r="E49" s="194">
        <f t="shared" si="2"/>
        <v>0</v>
      </c>
    </row>
    <row r="50" spans="1:5" hidden="1" x14ac:dyDescent="0.2">
      <c r="A50" s="59" t="s">
        <v>199</v>
      </c>
      <c r="B50" s="43" t="s">
        <v>36</v>
      </c>
      <c r="C50" s="43" t="s">
        <v>196</v>
      </c>
      <c r="D50" s="194">
        <f t="shared" si="2"/>
        <v>100</v>
      </c>
      <c r="E50" s="194">
        <f t="shared" si="2"/>
        <v>0</v>
      </c>
    </row>
    <row r="51" spans="1:5" hidden="1" x14ac:dyDescent="0.2">
      <c r="A51" s="93" t="s">
        <v>122</v>
      </c>
      <c r="B51" s="94" t="s">
        <v>36</v>
      </c>
      <c r="C51" s="94" t="s">
        <v>196</v>
      </c>
      <c r="D51" s="195">
        <f>'Приложение 2'!G58</f>
        <v>100</v>
      </c>
      <c r="E51" s="195"/>
    </row>
    <row r="52" spans="1:5" ht="14.25" x14ac:dyDescent="0.2">
      <c r="A52" s="112" t="s">
        <v>51</v>
      </c>
      <c r="B52" s="114" t="s">
        <v>36</v>
      </c>
      <c r="C52" s="115" t="s">
        <v>52</v>
      </c>
      <c r="D52" s="186">
        <f>'Приложение 2'!G59</f>
        <v>395.40000000000003</v>
      </c>
      <c r="E52" s="186">
        <f>'Приложение 2'!H59</f>
        <v>395.30386000000004</v>
      </c>
    </row>
    <row r="53" spans="1:5" ht="44.25" hidden="1" customHeight="1" x14ac:dyDescent="0.2">
      <c r="A53" s="112" t="s">
        <v>206</v>
      </c>
      <c r="B53" s="114" t="s">
        <v>36</v>
      </c>
      <c r="C53" s="115" t="s">
        <v>52</v>
      </c>
      <c r="D53" s="186">
        <f>D54</f>
        <v>25.6</v>
      </c>
      <c r="E53" s="186">
        <f>E54</f>
        <v>25.6</v>
      </c>
    </row>
    <row r="54" spans="1:5" ht="38.25" hidden="1" customHeight="1" x14ac:dyDescent="0.2">
      <c r="A54" s="78" t="s">
        <v>217</v>
      </c>
      <c r="B54" s="25" t="s">
        <v>36</v>
      </c>
      <c r="C54" s="24" t="s">
        <v>52</v>
      </c>
      <c r="D54" s="188">
        <f>D55</f>
        <v>25.6</v>
      </c>
      <c r="E54" s="188">
        <f>E55</f>
        <v>25.6</v>
      </c>
    </row>
    <row r="55" spans="1:5" ht="48" hidden="1" customHeight="1" x14ac:dyDescent="0.2">
      <c r="A55" s="78" t="s">
        <v>178</v>
      </c>
      <c r="B55" s="25" t="s">
        <v>36</v>
      </c>
      <c r="C55" s="24" t="s">
        <v>52</v>
      </c>
      <c r="D55" s="188">
        <f>D56+D58</f>
        <v>25.6</v>
      </c>
      <c r="E55" s="188">
        <f>E56+E58</f>
        <v>25.6</v>
      </c>
    </row>
    <row r="56" spans="1:5" ht="34.5" hidden="1" customHeight="1" x14ac:dyDescent="0.2">
      <c r="A56" s="78" t="s">
        <v>220</v>
      </c>
      <c r="B56" s="25" t="s">
        <v>36</v>
      </c>
      <c r="C56" s="24" t="s">
        <v>52</v>
      </c>
      <c r="D56" s="188">
        <f>D57</f>
        <v>22</v>
      </c>
      <c r="E56" s="188">
        <f>E57</f>
        <v>22</v>
      </c>
    </row>
    <row r="57" spans="1:5" ht="32.25" hidden="1" customHeight="1" x14ac:dyDescent="0.2">
      <c r="A57" s="79" t="s">
        <v>145</v>
      </c>
      <c r="B57" s="81" t="s">
        <v>36</v>
      </c>
      <c r="C57" s="82" t="s">
        <v>52</v>
      </c>
      <c r="D57" s="189">
        <v>22</v>
      </c>
      <c r="E57" s="189">
        <v>22</v>
      </c>
    </row>
    <row r="58" spans="1:5" ht="32.25" hidden="1" customHeight="1" x14ac:dyDescent="0.2">
      <c r="A58" s="78" t="s">
        <v>221</v>
      </c>
      <c r="B58" s="25" t="s">
        <v>36</v>
      </c>
      <c r="C58" s="24" t="s">
        <v>52</v>
      </c>
      <c r="D58" s="188">
        <f>D59</f>
        <v>3.6</v>
      </c>
      <c r="E58" s="188">
        <f>E59</f>
        <v>3.6</v>
      </c>
    </row>
    <row r="59" spans="1:5" ht="32.25" hidden="1" customHeight="1" x14ac:dyDescent="0.2">
      <c r="A59" s="79" t="s">
        <v>145</v>
      </c>
      <c r="B59" s="81" t="s">
        <v>36</v>
      </c>
      <c r="C59" s="82" t="s">
        <v>52</v>
      </c>
      <c r="D59" s="189">
        <v>3.6</v>
      </c>
      <c r="E59" s="189">
        <v>3.6</v>
      </c>
    </row>
    <row r="60" spans="1:5" ht="25.5" hidden="1" customHeight="1" x14ac:dyDescent="0.2">
      <c r="A60" s="60" t="s">
        <v>70</v>
      </c>
      <c r="B60" s="31" t="s">
        <v>36</v>
      </c>
      <c r="C60" s="32" t="s">
        <v>52</v>
      </c>
      <c r="D60" s="198">
        <f>D61</f>
        <v>23.8</v>
      </c>
      <c r="E60" s="198">
        <f>E61</f>
        <v>23.8</v>
      </c>
    </row>
    <row r="61" spans="1:5" ht="39.75" hidden="1" customHeight="1" x14ac:dyDescent="0.2">
      <c r="A61" s="55" t="s">
        <v>201</v>
      </c>
      <c r="B61" s="23" t="s">
        <v>36</v>
      </c>
      <c r="C61" s="28" t="s">
        <v>52</v>
      </c>
      <c r="D61" s="187">
        <f>D62</f>
        <v>23.8</v>
      </c>
      <c r="E61" s="187">
        <f>E62</f>
        <v>23.8</v>
      </c>
    </row>
    <row r="62" spans="1:5" s="4" customFormat="1" ht="25.5" hidden="1" x14ac:dyDescent="0.2">
      <c r="A62" s="88" t="s">
        <v>145</v>
      </c>
      <c r="B62" s="89" t="s">
        <v>36</v>
      </c>
      <c r="C62" s="90" t="s">
        <v>52</v>
      </c>
      <c r="D62" s="189">
        <v>23.8</v>
      </c>
      <c r="E62" s="189">
        <v>23.8</v>
      </c>
    </row>
    <row r="63" spans="1:5" s="4" customFormat="1" hidden="1" x14ac:dyDescent="0.2">
      <c r="A63" s="60" t="s">
        <v>69</v>
      </c>
      <c r="B63" s="31" t="s">
        <v>36</v>
      </c>
      <c r="C63" s="32" t="s">
        <v>52</v>
      </c>
      <c r="D63" s="184">
        <f>D64+D66</f>
        <v>665.4</v>
      </c>
      <c r="E63" s="184">
        <f>E64+E66</f>
        <v>665.4</v>
      </c>
    </row>
    <row r="64" spans="1:5" s="4" customFormat="1" ht="25.5" hidden="1" x14ac:dyDescent="0.2">
      <c r="A64" s="55" t="s">
        <v>134</v>
      </c>
      <c r="B64" s="23" t="s">
        <v>36</v>
      </c>
      <c r="C64" s="28" t="s">
        <v>52</v>
      </c>
      <c r="D64" s="188">
        <f>D65</f>
        <v>578.9</v>
      </c>
      <c r="E64" s="188">
        <f>E65</f>
        <v>578.9</v>
      </c>
    </row>
    <row r="65" spans="1:5" s="4" customFormat="1" hidden="1" x14ac:dyDescent="0.2">
      <c r="A65" s="88" t="s">
        <v>122</v>
      </c>
      <c r="B65" s="89" t="s">
        <v>36</v>
      </c>
      <c r="C65" s="90" t="s">
        <v>52</v>
      </c>
      <c r="D65" s="189">
        <v>578.9</v>
      </c>
      <c r="E65" s="189">
        <v>578.9</v>
      </c>
    </row>
    <row r="66" spans="1:5" s="4" customFormat="1" ht="51" hidden="1" x14ac:dyDescent="0.2">
      <c r="A66" s="55" t="s">
        <v>132</v>
      </c>
      <c r="B66" s="23" t="s">
        <v>36</v>
      </c>
      <c r="C66" s="28" t="s">
        <v>52</v>
      </c>
      <c r="D66" s="188">
        <f>D67</f>
        <v>86.5</v>
      </c>
      <c r="E66" s="188">
        <f>E67</f>
        <v>86.5</v>
      </c>
    </row>
    <row r="67" spans="1:5" s="4" customFormat="1" hidden="1" x14ac:dyDescent="0.2">
      <c r="A67" s="88" t="s">
        <v>49</v>
      </c>
      <c r="B67" s="89" t="s">
        <v>36</v>
      </c>
      <c r="C67" s="90" t="s">
        <v>52</v>
      </c>
      <c r="D67" s="189">
        <v>86.5</v>
      </c>
      <c r="E67" s="189">
        <v>86.5</v>
      </c>
    </row>
    <row r="68" spans="1:5" ht="14.25" x14ac:dyDescent="0.2">
      <c r="A68" s="54" t="s">
        <v>72</v>
      </c>
      <c r="B68" s="35" t="s">
        <v>38</v>
      </c>
      <c r="C68" s="36"/>
      <c r="D68" s="199">
        <f t="shared" ref="D68:E71" si="3">D69</f>
        <v>51.4</v>
      </c>
      <c r="E68" s="199">
        <f t="shared" si="3"/>
        <v>51.4</v>
      </c>
    </row>
    <row r="69" spans="1:5" ht="17.25" customHeight="1" x14ac:dyDescent="0.2">
      <c r="A69" s="112" t="s">
        <v>73</v>
      </c>
      <c r="B69" s="114" t="s">
        <v>38</v>
      </c>
      <c r="C69" s="115" t="s">
        <v>42</v>
      </c>
      <c r="D69" s="186">
        <f>'Приложение 2'!G81</f>
        <v>51.4</v>
      </c>
      <c r="E69" s="186">
        <f>'Приложение 2'!H81</f>
        <v>51.4</v>
      </c>
    </row>
    <row r="70" spans="1:5" ht="19.5" hidden="1" customHeight="1" x14ac:dyDescent="0.2">
      <c r="A70" s="57" t="s">
        <v>70</v>
      </c>
      <c r="B70" s="25" t="s">
        <v>38</v>
      </c>
      <c r="C70" s="24" t="s">
        <v>42</v>
      </c>
      <c r="D70" s="188">
        <f t="shared" si="3"/>
        <v>127.9</v>
      </c>
      <c r="E70" s="188">
        <f t="shared" si="3"/>
        <v>127.9</v>
      </c>
    </row>
    <row r="71" spans="1:5" ht="30" hidden="1" customHeight="1" x14ac:dyDescent="0.2">
      <c r="A71" s="57" t="s">
        <v>71</v>
      </c>
      <c r="B71" s="25" t="s">
        <v>38</v>
      </c>
      <c r="C71" s="24" t="s">
        <v>42</v>
      </c>
      <c r="D71" s="188">
        <f t="shared" si="3"/>
        <v>127.9</v>
      </c>
      <c r="E71" s="188">
        <f t="shared" si="3"/>
        <v>127.9</v>
      </c>
    </row>
    <row r="72" spans="1:5" ht="29.25" hidden="1" customHeight="1" x14ac:dyDescent="0.2">
      <c r="A72" s="87" t="s">
        <v>145</v>
      </c>
      <c r="B72" s="81" t="s">
        <v>38</v>
      </c>
      <c r="C72" s="82" t="s">
        <v>42</v>
      </c>
      <c r="D72" s="189">
        <v>127.9</v>
      </c>
      <c r="E72" s="189">
        <v>127.9</v>
      </c>
    </row>
    <row r="73" spans="1:5" ht="28.5" x14ac:dyDescent="0.2">
      <c r="A73" s="54" t="s">
        <v>53</v>
      </c>
      <c r="B73" s="35" t="s">
        <v>42</v>
      </c>
      <c r="C73" s="36"/>
      <c r="D73" s="199">
        <f>D74+D81</f>
        <v>365.05</v>
      </c>
      <c r="E73" s="199">
        <f>E74+E81</f>
        <v>331.44380999999998</v>
      </c>
    </row>
    <row r="74" spans="1:5" ht="42.75" x14ac:dyDescent="0.2">
      <c r="A74" s="112" t="s">
        <v>96</v>
      </c>
      <c r="B74" s="126" t="s">
        <v>42</v>
      </c>
      <c r="C74" s="127" t="s">
        <v>97</v>
      </c>
      <c r="D74" s="200">
        <f>'Приложение 2'!G87</f>
        <v>43.199999999999996</v>
      </c>
      <c r="E74" s="200">
        <f>'Приложение 2'!H87</f>
        <v>32.799999999999997</v>
      </c>
    </row>
    <row r="75" spans="1:5" ht="93" hidden="1" customHeight="1" x14ac:dyDescent="0.2">
      <c r="A75" s="76" t="s">
        <v>136</v>
      </c>
      <c r="B75" s="124" t="s">
        <v>42</v>
      </c>
      <c r="C75" s="125" t="s">
        <v>97</v>
      </c>
      <c r="D75" s="201">
        <f>D76</f>
        <v>120</v>
      </c>
      <c r="E75" s="201">
        <f>E76</f>
        <v>120</v>
      </c>
    </row>
    <row r="76" spans="1:5" ht="81" hidden="1" customHeight="1" x14ac:dyDescent="0.2">
      <c r="A76" s="58" t="s">
        <v>205</v>
      </c>
      <c r="B76" s="34" t="s">
        <v>42</v>
      </c>
      <c r="C76" s="29" t="s">
        <v>97</v>
      </c>
      <c r="D76" s="193">
        <f>D77+D79</f>
        <v>120</v>
      </c>
      <c r="E76" s="193">
        <f>E77+E79</f>
        <v>120</v>
      </c>
    </row>
    <row r="77" spans="1:5" ht="33.75" hidden="1" customHeight="1" x14ac:dyDescent="0.2">
      <c r="A77" s="58" t="s">
        <v>203</v>
      </c>
      <c r="B77" s="34" t="s">
        <v>42</v>
      </c>
      <c r="C77" s="29" t="s">
        <v>97</v>
      </c>
      <c r="D77" s="193">
        <f>D78</f>
        <v>10</v>
      </c>
      <c r="E77" s="193">
        <f>E78</f>
        <v>10</v>
      </c>
    </row>
    <row r="78" spans="1:5" ht="25.5" hidden="1" x14ac:dyDescent="0.2">
      <c r="A78" s="88" t="s">
        <v>145</v>
      </c>
      <c r="B78" s="85" t="s">
        <v>42</v>
      </c>
      <c r="C78" s="86" t="s">
        <v>97</v>
      </c>
      <c r="D78" s="190">
        <v>10</v>
      </c>
      <c r="E78" s="190">
        <v>10</v>
      </c>
    </row>
    <row r="79" spans="1:5" ht="25.5" hidden="1" x14ac:dyDescent="0.2">
      <c r="A79" s="55" t="s">
        <v>204</v>
      </c>
      <c r="B79" s="34" t="s">
        <v>42</v>
      </c>
      <c r="C79" s="29" t="s">
        <v>97</v>
      </c>
      <c r="D79" s="193">
        <f>D80</f>
        <v>110</v>
      </c>
      <c r="E79" s="193">
        <f>E80</f>
        <v>110</v>
      </c>
    </row>
    <row r="80" spans="1:5" ht="25.5" hidden="1" x14ac:dyDescent="0.2">
      <c r="A80" s="88" t="s">
        <v>145</v>
      </c>
      <c r="B80" s="85" t="s">
        <v>42</v>
      </c>
      <c r="C80" s="86" t="s">
        <v>97</v>
      </c>
      <c r="D80" s="190">
        <v>110</v>
      </c>
      <c r="E80" s="190">
        <v>110</v>
      </c>
    </row>
    <row r="81" spans="1:5" ht="14.25" x14ac:dyDescent="0.2">
      <c r="A81" s="112" t="s">
        <v>138</v>
      </c>
      <c r="B81" s="127" t="s">
        <v>42</v>
      </c>
      <c r="C81" s="127" t="s">
        <v>54</v>
      </c>
      <c r="D81" s="200">
        <f>'Приложение 2'!G94</f>
        <v>321.85000000000002</v>
      </c>
      <c r="E81" s="200">
        <f>'Приложение 2'!H94</f>
        <v>298.64380999999997</v>
      </c>
    </row>
    <row r="82" spans="1:5" ht="14.25" hidden="1" x14ac:dyDescent="0.2">
      <c r="A82" s="76" t="s">
        <v>69</v>
      </c>
      <c r="B82" s="124" t="s">
        <v>42</v>
      </c>
      <c r="C82" s="125" t="s">
        <v>54</v>
      </c>
      <c r="D82" s="201">
        <f>D83</f>
        <v>246.6</v>
      </c>
      <c r="E82" s="201">
        <f>E83</f>
        <v>246.6</v>
      </c>
    </row>
    <row r="83" spans="1:5" hidden="1" x14ac:dyDescent="0.2">
      <c r="A83" s="55" t="s">
        <v>138</v>
      </c>
      <c r="B83" s="34" t="s">
        <v>42</v>
      </c>
      <c r="C83" s="29" t="s">
        <v>54</v>
      </c>
      <c r="D83" s="193">
        <f>D84</f>
        <v>246.6</v>
      </c>
      <c r="E83" s="193">
        <f>E84</f>
        <v>246.6</v>
      </c>
    </row>
    <row r="84" spans="1:5" ht="25.5" hidden="1" x14ac:dyDescent="0.2">
      <c r="A84" s="88" t="s">
        <v>145</v>
      </c>
      <c r="B84" s="85" t="s">
        <v>42</v>
      </c>
      <c r="C84" s="86" t="s">
        <v>54</v>
      </c>
      <c r="D84" s="190">
        <v>246.6</v>
      </c>
      <c r="E84" s="190">
        <v>246.6</v>
      </c>
    </row>
    <row r="85" spans="1:5" ht="14.25" x14ac:dyDescent="0.2">
      <c r="A85" s="54" t="s">
        <v>55</v>
      </c>
      <c r="B85" s="35" t="s">
        <v>46</v>
      </c>
      <c r="C85" s="36"/>
      <c r="D85" s="202">
        <f t="shared" ref="D85:E88" si="4">D86</f>
        <v>60</v>
      </c>
      <c r="E85" s="202">
        <f t="shared" si="4"/>
        <v>0</v>
      </c>
    </row>
    <row r="86" spans="1:5" x14ac:dyDescent="0.2">
      <c r="A86" s="259" t="s">
        <v>332</v>
      </c>
      <c r="B86" s="114" t="s">
        <v>46</v>
      </c>
      <c r="C86" s="115" t="s">
        <v>335</v>
      </c>
      <c r="D86" s="186">
        <f t="shared" si="4"/>
        <v>60</v>
      </c>
      <c r="E86" s="186">
        <f t="shared" si="4"/>
        <v>0</v>
      </c>
    </row>
    <row r="87" spans="1:5" ht="38.25" hidden="1" x14ac:dyDescent="0.2">
      <c r="A87" s="259" t="s">
        <v>333</v>
      </c>
      <c r="B87" s="260" t="s">
        <v>46</v>
      </c>
      <c r="C87" s="261" t="s">
        <v>335</v>
      </c>
      <c r="D87" s="262">
        <f t="shared" si="4"/>
        <v>60</v>
      </c>
      <c r="E87" s="262">
        <f t="shared" si="4"/>
        <v>0</v>
      </c>
    </row>
    <row r="88" spans="1:5" ht="38.25" hidden="1" x14ac:dyDescent="0.2">
      <c r="A88" s="237" t="s">
        <v>334</v>
      </c>
      <c r="B88" s="34" t="s">
        <v>46</v>
      </c>
      <c r="C88" s="29" t="s">
        <v>335</v>
      </c>
      <c r="D88" s="203">
        <f t="shared" si="4"/>
        <v>60</v>
      </c>
      <c r="E88" s="203">
        <f t="shared" si="4"/>
        <v>0</v>
      </c>
    </row>
    <row r="89" spans="1:5" ht="25.5" hidden="1" x14ac:dyDescent="0.2">
      <c r="A89" s="174" t="s">
        <v>145</v>
      </c>
      <c r="B89" s="34" t="s">
        <v>46</v>
      </c>
      <c r="C89" s="29" t="s">
        <v>335</v>
      </c>
      <c r="D89" s="203">
        <f>'Приложение 2'!G103</f>
        <v>60</v>
      </c>
      <c r="E89" s="203">
        <f>'Приложение 2'!H103</f>
        <v>0</v>
      </c>
    </row>
    <row r="90" spans="1:5" ht="14.25" x14ac:dyDescent="0.2">
      <c r="A90" s="54" t="s">
        <v>56</v>
      </c>
      <c r="B90" s="35" t="s">
        <v>57</v>
      </c>
      <c r="C90" s="36"/>
      <c r="D90" s="199">
        <f>D91+D104+D112+D133</f>
        <v>4327.5</v>
      </c>
      <c r="E90" s="199">
        <f>E91+E104+E112+E133</f>
        <v>2966.3551599999996</v>
      </c>
    </row>
    <row r="91" spans="1:5" ht="14.25" x14ac:dyDescent="0.2">
      <c r="A91" s="138" t="s">
        <v>58</v>
      </c>
      <c r="B91" s="139" t="s">
        <v>57</v>
      </c>
      <c r="C91" s="140" t="s">
        <v>36</v>
      </c>
      <c r="D91" s="204">
        <f>'Приложение 2'!G109</f>
        <v>2280.1999999999998</v>
      </c>
      <c r="E91" s="204">
        <f>'Приложение 2'!H109</f>
        <v>1615.2279099999998</v>
      </c>
    </row>
    <row r="92" spans="1:5" ht="39" hidden="1" customHeight="1" x14ac:dyDescent="0.2">
      <c r="A92" s="145" t="s">
        <v>206</v>
      </c>
      <c r="B92" s="148" t="s">
        <v>57</v>
      </c>
      <c r="C92" s="148" t="s">
        <v>36</v>
      </c>
      <c r="D92" s="205">
        <f>D93</f>
        <v>2018.1</v>
      </c>
      <c r="E92" s="205">
        <f>E93</f>
        <v>2018.1</v>
      </c>
    </row>
    <row r="93" spans="1:5" ht="50.25" hidden="1" customHeight="1" x14ac:dyDescent="0.2">
      <c r="A93" s="145" t="s">
        <v>233</v>
      </c>
      <c r="B93" s="148" t="s">
        <v>57</v>
      </c>
      <c r="C93" s="148" t="s">
        <v>36</v>
      </c>
      <c r="D93" s="205">
        <f>D94</f>
        <v>2018.1</v>
      </c>
      <c r="E93" s="205">
        <f>E94</f>
        <v>2018.1</v>
      </c>
    </row>
    <row r="94" spans="1:5" ht="51" hidden="1" customHeight="1" x14ac:dyDescent="0.2">
      <c r="A94" s="145" t="s">
        <v>234</v>
      </c>
      <c r="B94" s="149" t="s">
        <v>57</v>
      </c>
      <c r="C94" s="149" t="s">
        <v>36</v>
      </c>
      <c r="D94" s="206">
        <f>D95+D97</f>
        <v>2018.1</v>
      </c>
      <c r="E94" s="206">
        <f>E95+E97</f>
        <v>2018.1</v>
      </c>
    </row>
    <row r="95" spans="1:5" ht="18" hidden="1" customHeight="1" x14ac:dyDescent="0.2">
      <c r="A95" s="146" t="s">
        <v>230</v>
      </c>
      <c r="B95" s="149" t="s">
        <v>57</v>
      </c>
      <c r="C95" s="149" t="s">
        <v>36</v>
      </c>
      <c r="D95" s="206">
        <f>D96</f>
        <v>1672</v>
      </c>
      <c r="E95" s="206">
        <f>E96</f>
        <v>1672</v>
      </c>
    </row>
    <row r="96" spans="1:5" ht="25.5" hidden="1" customHeight="1" x14ac:dyDescent="0.2">
      <c r="A96" s="147" t="s">
        <v>145</v>
      </c>
      <c r="B96" s="150" t="s">
        <v>57</v>
      </c>
      <c r="C96" s="150" t="s">
        <v>36</v>
      </c>
      <c r="D96" s="207">
        <v>1672</v>
      </c>
      <c r="E96" s="207">
        <v>1672</v>
      </c>
    </row>
    <row r="97" spans="1:5" ht="37.5" hidden="1" customHeight="1" x14ac:dyDescent="0.2">
      <c r="A97" s="146" t="s">
        <v>235</v>
      </c>
      <c r="B97" s="149" t="s">
        <v>57</v>
      </c>
      <c r="C97" s="149" t="s">
        <v>36</v>
      </c>
      <c r="D97" s="206">
        <f>D98</f>
        <v>346.1</v>
      </c>
      <c r="E97" s="206">
        <f>E98</f>
        <v>346.1</v>
      </c>
    </row>
    <row r="98" spans="1:5" ht="29.25" hidden="1" customHeight="1" x14ac:dyDescent="0.2">
      <c r="A98" s="147" t="s">
        <v>145</v>
      </c>
      <c r="B98" s="150" t="s">
        <v>57</v>
      </c>
      <c r="C98" s="150" t="s">
        <v>36</v>
      </c>
      <c r="D98" s="207">
        <v>346.1</v>
      </c>
      <c r="E98" s="207">
        <v>346.1</v>
      </c>
    </row>
    <row r="99" spans="1:5" ht="15.75" hidden="1" customHeight="1" x14ac:dyDescent="0.2">
      <c r="A99" s="141" t="s">
        <v>69</v>
      </c>
      <c r="B99" s="143" t="s">
        <v>57</v>
      </c>
      <c r="C99" s="144" t="s">
        <v>36</v>
      </c>
      <c r="D99" s="208">
        <f>D100+D102</f>
        <v>3.3</v>
      </c>
      <c r="E99" s="208">
        <f>E100+E102</f>
        <v>3.3</v>
      </c>
    </row>
    <row r="100" spans="1:5" ht="18.75" hidden="1" customHeight="1" x14ac:dyDescent="0.2">
      <c r="A100" s="76" t="s">
        <v>146</v>
      </c>
      <c r="B100" s="77" t="s">
        <v>57</v>
      </c>
      <c r="C100" s="33" t="s">
        <v>36</v>
      </c>
      <c r="D100" s="184">
        <f>D101</f>
        <v>3.3</v>
      </c>
      <c r="E100" s="184">
        <f>E101</f>
        <v>3.3</v>
      </c>
    </row>
    <row r="101" spans="1:5" ht="25.5" hidden="1" x14ac:dyDescent="0.2">
      <c r="A101" s="88" t="s">
        <v>145</v>
      </c>
      <c r="B101" s="89" t="s">
        <v>57</v>
      </c>
      <c r="C101" s="90" t="s">
        <v>36</v>
      </c>
      <c r="D101" s="195">
        <v>3.3</v>
      </c>
      <c r="E101" s="195">
        <v>3.3</v>
      </c>
    </row>
    <row r="102" spans="1:5" ht="12.75" hidden="1" customHeight="1" x14ac:dyDescent="0.2">
      <c r="A102" s="60" t="s">
        <v>148</v>
      </c>
      <c r="B102" s="31" t="s">
        <v>57</v>
      </c>
      <c r="C102" s="32" t="s">
        <v>36</v>
      </c>
      <c r="D102" s="197">
        <f>D103</f>
        <v>0</v>
      </c>
      <c r="E102" s="197">
        <f>E103</f>
        <v>0</v>
      </c>
    </row>
    <row r="103" spans="1:5" ht="25.5" hidden="1" customHeight="1" x14ac:dyDescent="0.2">
      <c r="A103" s="88" t="s">
        <v>145</v>
      </c>
      <c r="B103" s="89" t="s">
        <v>57</v>
      </c>
      <c r="C103" s="90" t="s">
        <v>36</v>
      </c>
      <c r="D103" s="195"/>
      <c r="E103" s="195"/>
    </row>
    <row r="104" spans="1:5" x14ac:dyDescent="0.2">
      <c r="A104" s="116" t="s">
        <v>59</v>
      </c>
      <c r="B104" s="114" t="s">
        <v>57</v>
      </c>
      <c r="C104" s="115" t="s">
        <v>38</v>
      </c>
      <c r="D104" s="196">
        <f>'Приложение 2'!G128</f>
        <v>50.3</v>
      </c>
      <c r="E104" s="196">
        <f>'Приложение 2'!H128</f>
        <v>50.3</v>
      </c>
    </row>
    <row r="105" spans="1:5" ht="25.5" hidden="1" x14ac:dyDescent="0.2">
      <c r="A105" s="60" t="s">
        <v>206</v>
      </c>
      <c r="B105" s="31" t="s">
        <v>57</v>
      </c>
      <c r="C105" s="32" t="s">
        <v>38</v>
      </c>
      <c r="D105" s="197">
        <f t="shared" ref="D105:E108" si="5">D106</f>
        <v>55.4</v>
      </c>
      <c r="E105" s="197">
        <f t="shared" si="5"/>
        <v>55.4</v>
      </c>
    </row>
    <row r="106" spans="1:5" ht="42.75" hidden="1" customHeight="1" x14ac:dyDescent="0.2">
      <c r="A106" s="60" t="s">
        <v>170</v>
      </c>
      <c r="B106" s="31" t="s">
        <v>57</v>
      </c>
      <c r="C106" s="32" t="s">
        <v>38</v>
      </c>
      <c r="D106" s="197">
        <f t="shared" si="5"/>
        <v>55.4</v>
      </c>
      <c r="E106" s="197">
        <f t="shared" si="5"/>
        <v>55.4</v>
      </c>
    </row>
    <row r="107" spans="1:5" ht="59.25" hidden="1" customHeight="1" x14ac:dyDescent="0.2">
      <c r="A107" s="60" t="s">
        <v>171</v>
      </c>
      <c r="B107" s="31" t="s">
        <v>57</v>
      </c>
      <c r="C107" s="32" t="s">
        <v>38</v>
      </c>
      <c r="D107" s="197">
        <f t="shared" si="5"/>
        <v>55.4</v>
      </c>
      <c r="E107" s="197">
        <f t="shared" si="5"/>
        <v>55.4</v>
      </c>
    </row>
    <row r="108" spans="1:5" ht="56.25" hidden="1" customHeight="1" x14ac:dyDescent="0.2">
      <c r="A108" s="55" t="s">
        <v>226</v>
      </c>
      <c r="B108" s="23" t="s">
        <v>57</v>
      </c>
      <c r="C108" s="28" t="s">
        <v>38</v>
      </c>
      <c r="D108" s="194">
        <f t="shared" si="5"/>
        <v>55.4</v>
      </c>
      <c r="E108" s="194">
        <f t="shared" si="5"/>
        <v>55.4</v>
      </c>
    </row>
    <row r="109" spans="1:5" ht="25.5" hidden="1" x14ac:dyDescent="0.2">
      <c r="A109" s="88" t="s">
        <v>145</v>
      </c>
      <c r="B109" s="89" t="s">
        <v>57</v>
      </c>
      <c r="C109" s="90" t="s">
        <v>38</v>
      </c>
      <c r="D109" s="195">
        <v>55.4</v>
      </c>
      <c r="E109" s="195">
        <v>55.4</v>
      </c>
    </row>
    <row r="110" spans="1:5" s="19" customFormat="1" ht="66" hidden="1" customHeight="1" x14ac:dyDescent="0.2">
      <c r="A110" s="62" t="s">
        <v>99</v>
      </c>
      <c r="B110" s="38" t="s">
        <v>57</v>
      </c>
      <c r="C110" s="30" t="s">
        <v>38</v>
      </c>
      <c r="D110" s="209"/>
      <c r="E110" s="209"/>
    </row>
    <row r="111" spans="1:5" s="19" customFormat="1" ht="34.5" hidden="1" customHeight="1" x14ac:dyDescent="0.2">
      <c r="A111" s="55" t="s">
        <v>43</v>
      </c>
      <c r="B111" s="34" t="s">
        <v>57</v>
      </c>
      <c r="C111" s="29" t="s">
        <v>38</v>
      </c>
      <c r="D111" s="203"/>
      <c r="E111" s="203"/>
    </row>
    <row r="112" spans="1:5" ht="14.25" x14ac:dyDescent="0.2">
      <c r="A112" s="123" t="s">
        <v>60</v>
      </c>
      <c r="B112" s="114" t="s">
        <v>57</v>
      </c>
      <c r="C112" s="115" t="s">
        <v>42</v>
      </c>
      <c r="D112" s="196">
        <f>'Приложение 2'!G136</f>
        <v>1950</v>
      </c>
      <c r="E112" s="196">
        <f>'Приложение 2'!H136</f>
        <v>1277.3584099999998</v>
      </c>
    </row>
    <row r="113" spans="1:5" ht="47.25" hidden="1" customHeight="1" x14ac:dyDescent="0.2">
      <c r="A113" s="96" t="s">
        <v>206</v>
      </c>
      <c r="B113" s="77" t="s">
        <v>57</v>
      </c>
      <c r="C113" s="33" t="s">
        <v>42</v>
      </c>
      <c r="D113" s="197">
        <f>D114</f>
        <v>1326.6</v>
      </c>
      <c r="E113" s="197">
        <f>E114</f>
        <v>1326.6</v>
      </c>
    </row>
    <row r="114" spans="1:5" ht="45.75" hidden="1" customHeight="1" x14ac:dyDescent="0.2">
      <c r="A114" s="63" t="s">
        <v>209</v>
      </c>
      <c r="B114" s="31" t="s">
        <v>57</v>
      </c>
      <c r="C114" s="32" t="s">
        <v>42</v>
      </c>
      <c r="D114" s="197">
        <f>D115</f>
        <v>1326.6</v>
      </c>
      <c r="E114" s="197">
        <f>E115</f>
        <v>1326.6</v>
      </c>
    </row>
    <row r="115" spans="1:5" ht="59.25" hidden="1" customHeight="1" x14ac:dyDescent="0.2">
      <c r="A115" s="97" t="s">
        <v>211</v>
      </c>
      <c r="B115" s="31" t="s">
        <v>57</v>
      </c>
      <c r="C115" s="32" t="s">
        <v>42</v>
      </c>
      <c r="D115" s="197">
        <f>D116+D118+D120+D122</f>
        <v>1326.6</v>
      </c>
      <c r="E115" s="197">
        <f>E116+E118+E120+E122</f>
        <v>1326.6</v>
      </c>
    </row>
    <row r="116" spans="1:5" ht="19.5" hidden="1" customHeight="1" x14ac:dyDescent="0.2">
      <c r="A116" s="75" t="s">
        <v>213</v>
      </c>
      <c r="B116" s="23" t="s">
        <v>57</v>
      </c>
      <c r="C116" s="28" t="s">
        <v>42</v>
      </c>
      <c r="D116" s="194">
        <f>D117</f>
        <v>87.5</v>
      </c>
      <c r="E116" s="194">
        <f>E117</f>
        <v>87.5</v>
      </c>
    </row>
    <row r="117" spans="1:5" ht="31.5" hidden="1" customHeight="1" x14ac:dyDescent="0.2">
      <c r="A117" s="99" t="s">
        <v>145</v>
      </c>
      <c r="B117" s="81" t="s">
        <v>57</v>
      </c>
      <c r="C117" s="82" t="s">
        <v>42</v>
      </c>
      <c r="D117" s="195">
        <v>87.5</v>
      </c>
      <c r="E117" s="195">
        <v>87.5</v>
      </c>
    </row>
    <row r="118" spans="1:5" ht="16.5" hidden="1" customHeight="1" x14ac:dyDescent="0.2">
      <c r="A118" s="101" t="s">
        <v>61</v>
      </c>
      <c r="B118" s="25" t="s">
        <v>57</v>
      </c>
      <c r="C118" s="24" t="s">
        <v>42</v>
      </c>
      <c r="D118" s="194">
        <f>D119</f>
        <v>743.5</v>
      </c>
      <c r="E118" s="194">
        <f>E119</f>
        <v>743.5</v>
      </c>
    </row>
    <row r="119" spans="1:5" ht="33" hidden="1" customHeight="1" x14ac:dyDescent="0.2">
      <c r="A119" s="102" t="s">
        <v>145</v>
      </c>
      <c r="B119" s="81" t="s">
        <v>57</v>
      </c>
      <c r="C119" s="82" t="s">
        <v>42</v>
      </c>
      <c r="D119" s="195">
        <v>743.5</v>
      </c>
      <c r="E119" s="195">
        <v>743.5</v>
      </c>
    </row>
    <row r="120" spans="1:5" ht="19.5" hidden="1" customHeight="1" x14ac:dyDescent="0.2">
      <c r="A120" s="133" t="s">
        <v>180</v>
      </c>
      <c r="B120" s="25" t="s">
        <v>57</v>
      </c>
      <c r="C120" s="24" t="s">
        <v>42</v>
      </c>
      <c r="D120" s="194">
        <f>D121</f>
        <v>495.6</v>
      </c>
      <c r="E120" s="194">
        <f>E121</f>
        <v>495.6</v>
      </c>
    </row>
    <row r="121" spans="1:5" ht="33" hidden="1" customHeight="1" x14ac:dyDescent="0.2">
      <c r="A121" s="102" t="s">
        <v>145</v>
      </c>
      <c r="B121" s="81" t="s">
        <v>57</v>
      </c>
      <c r="C121" s="82" t="s">
        <v>42</v>
      </c>
      <c r="D121" s="195">
        <v>495.6</v>
      </c>
      <c r="E121" s="195">
        <v>495.6</v>
      </c>
    </row>
    <row r="122" spans="1:5" ht="21" hidden="1" customHeight="1" x14ac:dyDescent="0.2">
      <c r="A122" s="133" t="s">
        <v>242</v>
      </c>
      <c r="B122" s="25" t="s">
        <v>57</v>
      </c>
      <c r="C122" s="24" t="s">
        <v>42</v>
      </c>
      <c r="D122" s="194">
        <f>D123</f>
        <v>0</v>
      </c>
      <c r="E122" s="194">
        <f>E123</f>
        <v>0</v>
      </c>
    </row>
    <row r="123" spans="1:5" ht="33" hidden="1" customHeight="1" x14ac:dyDescent="0.2">
      <c r="A123" s="102" t="s">
        <v>145</v>
      </c>
      <c r="B123" s="81" t="s">
        <v>57</v>
      </c>
      <c r="C123" s="82" t="s">
        <v>42</v>
      </c>
      <c r="D123" s="195"/>
      <c r="E123" s="195"/>
    </row>
    <row r="124" spans="1:5" ht="17.25" hidden="1" customHeight="1" x14ac:dyDescent="0.2">
      <c r="A124" s="67" t="s">
        <v>69</v>
      </c>
      <c r="B124" s="77" t="s">
        <v>57</v>
      </c>
      <c r="C124" s="33" t="s">
        <v>42</v>
      </c>
      <c r="D124" s="197">
        <f>D127+D125</f>
        <v>639.4</v>
      </c>
      <c r="E124" s="197">
        <f>E127+E125</f>
        <v>639.4</v>
      </c>
    </row>
    <row r="125" spans="1:5" ht="17.25" hidden="1" customHeight="1" x14ac:dyDescent="0.2">
      <c r="A125" s="133" t="s">
        <v>242</v>
      </c>
      <c r="B125" s="25" t="s">
        <v>57</v>
      </c>
      <c r="C125" s="24" t="s">
        <v>42</v>
      </c>
      <c r="D125" s="194">
        <f>D126</f>
        <v>551.1</v>
      </c>
      <c r="E125" s="194">
        <f>E126</f>
        <v>551.1</v>
      </c>
    </row>
    <row r="126" spans="1:5" ht="34.5" hidden="1" customHeight="1" x14ac:dyDescent="0.2">
      <c r="A126" s="102" t="s">
        <v>145</v>
      </c>
      <c r="B126" s="81" t="s">
        <v>57</v>
      </c>
      <c r="C126" s="82" t="s">
        <v>42</v>
      </c>
      <c r="D126" s="195">
        <v>551.1</v>
      </c>
      <c r="E126" s="195">
        <v>551.1</v>
      </c>
    </row>
    <row r="127" spans="1:5" ht="16.5" hidden="1" customHeight="1" x14ac:dyDescent="0.2">
      <c r="A127" s="61" t="s">
        <v>140</v>
      </c>
      <c r="B127" s="34" t="s">
        <v>57</v>
      </c>
      <c r="C127" s="29" t="s">
        <v>42</v>
      </c>
      <c r="D127" s="203">
        <f>D128</f>
        <v>88.3</v>
      </c>
      <c r="E127" s="203">
        <f>E128</f>
        <v>88.3</v>
      </c>
    </row>
    <row r="128" spans="1:5" ht="28.5" hidden="1" customHeight="1" x14ac:dyDescent="0.2">
      <c r="A128" s="103" t="s">
        <v>145</v>
      </c>
      <c r="B128" s="85" t="s">
        <v>57</v>
      </c>
      <c r="C128" s="86" t="s">
        <v>42</v>
      </c>
      <c r="D128" s="210">
        <v>88.3</v>
      </c>
      <c r="E128" s="210">
        <v>88.3</v>
      </c>
    </row>
    <row r="129" spans="1:5" ht="20.25" hidden="1" customHeight="1" x14ac:dyDescent="0.2">
      <c r="A129" s="61" t="s">
        <v>151</v>
      </c>
      <c r="B129" s="34" t="s">
        <v>57</v>
      </c>
      <c r="C129" s="29" t="s">
        <v>42</v>
      </c>
      <c r="D129" s="203">
        <f>D130</f>
        <v>0</v>
      </c>
      <c r="E129" s="203">
        <f>E130</f>
        <v>0</v>
      </c>
    </row>
    <row r="130" spans="1:5" ht="28.5" hidden="1" customHeight="1" x14ac:dyDescent="0.2">
      <c r="A130" s="103" t="s">
        <v>145</v>
      </c>
      <c r="B130" s="85" t="s">
        <v>57</v>
      </c>
      <c r="C130" s="86" t="s">
        <v>42</v>
      </c>
      <c r="D130" s="210"/>
      <c r="E130" s="210"/>
    </row>
    <row r="131" spans="1:5" ht="24.75" hidden="1" customHeight="1" x14ac:dyDescent="0.2">
      <c r="A131" s="61" t="s">
        <v>142</v>
      </c>
      <c r="B131" s="34" t="s">
        <v>57</v>
      </c>
      <c r="C131" s="29" t="s">
        <v>42</v>
      </c>
      <c r="D131" s="203">
        <f>D132</f>
        <v>0</v>
      </c>
      <c r="E131" s="203">
        <f>E132</f>
        <v>0</v>
      </c>
    </row>
    <row r="132" spans="1:5" ht="28.5" hidden="1" customHeight="1" x14ac:dyDescent="0.2">
      <c r="A132" s="103" t="s">
        <v>145</v>
      </c>
      <c r="B132" s="85" t="s">
        <v>57</v>
      </c>
      <c r="C132" s="86" t="s">
        <v>42</v>
      </c>
      <c r="D132" s="210"/>
      <c r="E132" s="210"/>
    </row>
    <row r="133" spans="1:5" x14ac:dyDescent="0.2">
      <c r="A133" s="134" t="s">
        <v>222</v>
      </c>
      <c r="B133" s="114" t="s">
        <v>57</v>
      </c>
      <c r="C133" s="115" t="s">
        <v>57</v>
      </c>
      <c r="D133" s="196">
        <f>'Приложение 2'!G171</f>
        <v>47</v>
      </c>
      <c r="E133" s="196">
        <f>'Приложение 2'!H171</f>
        <v>23.46884</v>
      </c>
    </row>
    <row r="134" spans="1:5" ht="19.5" hidden="1" customHeight="1" x14ac:dyDescent="0.2">
      <c r="A134" s="61" t="s">
        <v>232</v>
      </c>
      <c r="B134" s="34" t="s">
        <v>57</v>
      </c>
      <c r="C134" s="29" t="s">
        <v>57</v>
      </c>
      <c r="D134" s="203">
        <f>D136</f>
        <v>21.7</v>
      </c>
      <c r="E134" s="203">
        <f>E136</f>
        <v>21.7</v>
      </c>
    </row>
    <row r="135" spans="1:5" ht="48.75" hidden="1" customHeight="1" x14ac:dyDescent="0.2">
      <c r="A135" s="61" t="s">
        <v>209</v>
      </c>
      <c r="B135" s="34" t="s">
        <v>57</v>
      </c>
      <c r="C135" s="29" t="s">
        <v>57</v>
      </c>
      <c r="D135" s="203"/>
      <c r="E135" s="203"/>
    </row>
    <row r="136" spans="1:5" ht="30.75" hidden="1" customHeight="1" x14ac:dyDescent="0.2">
      <c r="A136" s="61" t="s">
        <v>228</v>
      </c>
      <c r="B136" s="34" t="s">
        <v>57</v>
      </c>
      <c r="C136" s="29" t="s">
        <v>57</v>
      </c>
      <c r="D136" s="203">
        <f>D137</f>
        <v>21.7</v>
      </c>
      <c r="E136" s="203">
        <f>E137</f>
        <v>21.7</v>
      </c>
    </row>
    <row r="137" spans="1:5" ht="18.75" hidden="1" customHeight="1" x14ac:dyDescent="0.2">
      <c r="A137" s="61" t="s">
        <v>181</v>
      </c>
      <c r="B137" s="34" t="s">
        <v>57</v>
      </c>
      <c r="C137" s="29" t="s">
        <v>57</v>
      </c>
      <c r="D137" s="203">
        <f>D138</f>
        <v>21.7</v>
      </c>
      <c r="E137" s="203">
        <f>E138</f>
        <v>21.7</v>
      </c>
    </row>
    <row r="138" spans="1:5" ht="28.5" hidden="1" customHeight="1" x14ac:dyDescent="0.2">
      <c r="A138" s="103" t="s">
        <v>145</v>
      </c>
      <c r="B138" s="85" t="s">
        <v>57</v>
      </c>
      <c r="C138" s="86" t="s">
        <v>57</v>
      </c>
      <c r="D138" s="210">
        <v>21.7</v>
      </c>
      <c r="E138" s="210">
        <v>21.7</v>
      </c>
    </row>
    <row r="139" spans="1:5" ht="14.25" x14ac:dyDescent="0.2">
      <c r="A139" s="64" t="s">
        <v>62</v>
      </c>
      <c r="B139" s="35" t="s">
        <v>54</v>
      </c>
      <c r="C139" s="36"/>
      <c r="D139" s="199">
        <f>D140+D146+D150</f>
        <v>2012.1</v>
      </c>
      <c r="E139" s="199">
        <f>E140+E146+E150</f>
        <v>1753.0210199999999</v>
      </c>
    </row>
    <row r="140" spans="1:5" ht="14.25" x14ac:dyDescent="0.2">
      <c r="A140" s="117" t="s">
        <v>63</v>
      </c>
      <c r="B140" s="118" t="s">
        <v>54</v>
      </c>
      <c r="C140" s="118" t="s">
        <v>36</v>
      </c>
      <c r="D140" s="186">
        <f>'Приложение 2'!G178</f>
        <v>1741.8</v>
      </c>
      <c r="E140" s="186">
        <f>'Приложение 2'!H178</f>
        <v>1741.6469099999999</v>
      </c>
    </row>
    <row r="141" spans="1:5" ht="42.75" hidden="1" x14ac:dyDescent="0.2">
      <c r="A141" s="119" t="s">
        <v>168</v>
      </c>
      <c r="B141" s="68" t="s">
        <v>54</v>
      </c>
      <c r="C141" s="68" t="s">
        <v>36</v>
      </c>
      <c r="D141" s="184">
        <f t="shared" ref="D141:E144" si="6">D142</f>
        <v>1518</v>
      </c>
      <c r="E141" s="184">
        <f t="shared" si="6"/>
        <v>1518</v>
      </c>
    </row>
    <row r="142" spans="1:5" ht="42.75" hidden="1" x14ac:dyDescent="0.2">
      <c r="A142" s="120" t="s">
        <v>188</v>
      </c>
      <c r="B142" s="68" t="s">
        <v>54</v>
      </c>
      <c r="C142" s="68" t="s">
        <v>36</v>
      </c>
      <c r="D142" s="184">
        <f t="shared" si="6"/>
        <v>1518</v>
      </c>
      <c r="E142" s="184">
        <f t="shared" si="6"/>
        <v>1518</v>
      </c>
    </row>
    <row r="143" spans="1:5" ht="57" hidden="1" x14ac:dyDescent="0.2">
      <c r="A143" s="121" t="s">
        <v>215</v>
      </c>
      <c r="B143" s="122" t="s">
        <v>54</v>
      </c>
      <c r="C143" s="68" t="s">
        <v>36</v>
      </c>
      <c r="D143" s="184">
        <f t="shared" si="6"/>
        <v>1518</v>
      </c>
      <c r="E143" s="184">
        <f t="shared" si="6"/>
        <v>1518</v>
      </c>
    </row>
    <row r="144" spans="1:5" ht="63.75" hidden="1" x14ac:dyDescent="0.2">
      <c r="A144" s="104" t="s">
        <v>237</v>
      </c>
      <c r="B144" s="53" t="s">
        <v>54</v>
      </c>
      <c r="C144" s="53" t="s">
        <v>36</v>
      </c>
      <c r="D144" s="188">
        <f t="shared" si="6"/>
        <v>1518</v>
      </c>
      <c r="E144" s="188">
        <f t="shared" si="6"/>
        <v>1518</v>
      </c>
    </row>
    <row r="145" spans="1:5" hidden="1" x14ac:dyDescent="0.2">
      <c r="A145" s="106" t="s">
        <v>64</v>
      </c>
      <c r="B145" s="107" t="s">
        <v>54</v>
      </c>
      <c r="C145" s="108" t="s">
        <v>36</v>
      </c>
      <c r="D145" s="211">
        <v>1518</v>
      </c>
      <c r="E145" s="211">
        <v>1518</v>
      </c>
    </row>
    <row r="146" spans="1:5" ht="14.25" x14ac:dyDescent="0.2">
      <c r="A146" s="135" t="s">
        <v>223</v>
      </c>
      <c r="B146" s="118" t="s">
        <v>54</v>
      </c>
      <c r="C146" s="118" t="s">
        <v>42</v>
      </c>
      <c r="D146" s="186">
        <f>'Приложение 2'!G184</f>
        <v>240</v>
      </c>
      <c r="E146" s="186">
        <f>'Приложение 2'!H184</f>
        <v>11.37411</v>
      </c>
    </row>
    <row r="147" spans="1:5" ht="17.25" hidden="1" customHeight="1" x14ac:dyDescent="0.2">
      <c r="A147" s="121" t="s">
        <v>70</v>
      </c>
      <c r="B147" s="122" t="s">
        <v>54</v>
      </c>
      <c r="C147" s="68" t="s">
        <v>42</v>
      </c>
      <c r="D147" s="184">
        <f t="shared" ref="D147:E148" si="7">D148</f>
        <v>408</v>
      </c>
      <c r="E147" s="184">
        <f t="shared" si="7"/>
        <v>408</v>
      </c>
    </row>
    <row r="148" spans="1:5" ht="61.5" hidden="1" customHeight="1" x14ac:dyDescent="0.2">
      <c r="A148" s="104" t="s">
        <v>224</v>
      </c>
      <c r="B148" s="53" t="s">
        <v>54</v>
      </c>
      <c r="C148" s="53" t="s">
        <v>42</v>
      </c>
      <c r="D148" s="188">
        <f t="shared" si="7"/>
        <v>408</v>
      </c>
      <c r="E148" s="188">
        <f t="shared" si="7"/>
        <v>408</v>
      </c>
    </row>
    <row r="149" spans="1:5" ht="16.5" hidden="1" customHeight="1" x14ac:dyDescent="0.2">
      <c r="A149" s="106" t="s">
        <v>64</v>
      </c>
      <c r="B149" s="107" t="s">
        <v>54</v>
      </c>
      <c r="C149" s="108" t="s">
        <v>42</v>
      </c>
      <c r="D149" s="211">
        <v>408</v>
      </c>
      <c r="E149" s="211">
        <v>408</v>
      </c>
    </row>
    <row r="150" spans="1:5" x14ac:dyDescent="0.2">
      <c r="A150" s="322" t="s">
        <v>297</v>
      </c>
      <c r="B150" s="267" t="s">
        <v>54</v>
      </c>
      <c r="C150" s="267" t="s">
        <v>48</v>
      </c>
      <c r="D150" s="323">
        <f>'Приложение 2'!G191</f>
        <v>30.3</v>
      </c>
      <c r="E150" s="323">
        <f>'Приложение 2'!H191</f>
        <v>0</v>
      </c>
    </row>
  </sheetData>
  <sheetProtection selectLockedCells="1" selectUnlockedCells="1"/>
  <mergeCells count="8">
    <mergeCell ref="A1:E1"/>
    <mergeCell ref="A2:E2"/>
    <mergeCell ref="A3:B3"/>
    <mergeCell ref="A5:A8"/>
    <mergeCell ref="B5:B8"/>
    <mergeCell ref="C5:C8"/>
    <mergeCell ref="D5:D8"/>
    <mergeCell ref="E5:E8"/>
  </mergeCells>
  <pageMargins left="0.74803149606299213" right="0.74803149606299213" top="0.98425196850393704" bottom="0.98425196850393704" header="0.51181102362204722" footer="0.51181102362204722"/>
  <pageSetup paperSize="9" scale="80" firstPageNumber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view="pageBreakPreview" zoomScaleSheetLayoutView="100" workbookViewId="0">
      <selection activeCell="H14" sqref="H14"/>
    </sheetView>
  </sheetViews>
  <sheetFormatPr defaultRowHeight="12.75" x14ac:dyDescent="0.2"/>
  <cols>
    <col min="1" max="1" width="56" customWidth="1"/>
    <col min="2" max="2" width="39.7109375" customWidth="1"/>
    <col min="3" max="3" width="16" customWidth="1"/>
    <col min="4" max="4" width="15.5703125" customWidth="1"/>
  </cols>
  <sheetData>
    <row r="1" spans="1:4" ht="12.75" customHeight="1" x14ac:dyDescent="0.2">
      <c r="A1" s="441" t="s">
        <v>424</v>
      </c>
      <c r="B1" s="441"/>
      <c r="C1" s="441"/>
      <c r="D1" s="441"/>
    </row>
    <row r="2" spans="1:4" x14ac:dyDescent="0.2">
      <c r="A2" s="441"/>
      <c r="B2" s="441"/>
      <c r="C2" s="441"/>
      <c r="D2" s="441"/>
    </row>
    <row r="3" spans="1:4" x14ac:dyDescent="0.2">
      <c r="A3" s="442"/>
      <c r="B3" s="441"/>
      <c r="C3" s="441"/>
      <c r="D3" s="441"/>
    </row>
    <row r="4" spans="1:4" ht="48" customHeight="1" x14ac:dyDescent="0.2">
      <c r="A4" s="443" t="s">
        <v>308</v>
      </c>
      <c r="B4" s="443"/>
      <c r="C4" s="443"/>
      <c r="D4" s="443"/>
    </row>
    <row r="5" spans="1:4" ht="15" x14ac:dyDescent="0.25">
      <c r="A5" s="39"/>
      <c r="B5" s="40"/>
      <c r="C5" s="40"/>
    </row>
    <row r="6" spans="1:4" ht="15.75" thickBot="1" x14ac:dyDescent="0.3">
      <c r="A6" s="41"/>
      <c r="B6" s="40"/>
      <c r="C6" s="42"/>
      <c r="D6" s="180" t="s">
        <v>86</v>
      </c>
    </row>
    <row r="7" spans="1:4" ht="57" customHeight="1" thickBot="1" x14ac:dyDescent="0.25">
      <c r="A7" s="46" t="s">
        <v>28</v>
      </c>
      <c r="B7" s="47" t="s">
        <v>87</v>
      </c>
      <c r="C7" s="47" t="s">
        <v>309</v>
      </c>
      <c r="D7" s="168" t="s">
        <v>304</v>
      </c>
    </row>
    <row r="8" spans="1:4" ht="15.75" thickBot="1" x14ac:dyDescent="0.25">
      <c r="A8" s="48">
        <v>1</v>
      </c>
      <c r="B8" s="49">
        <v>2</v>
      </c>
      <c r="C8" s="49">
        <v>3</v>
      </c>
      <c r="D8" s="169">
        <v>4</v>
      </c>
    </row>
    <row r="9" spans="1:4" ht="34.5" customHeight="1" thickBot="1" x14ac:dyDescent="0.25">
      <c r="A9" s="170" t="s">
        <v>95</v>
      </c>
      <c r="B9" s="171" t="s">
        <v>88</v>
      </c>
      <c r="C9" s="212">
        <f>C10</f>
        <v>-1719.9500000000007</v>
      </c>
      <c r="D9" s="213">
        <f>D10</f>
        <v>-3569.5342599999967</v>
      </c>
    </row>
    <row r="10" spans="1:4" ht="36" customHeight="1" thickBot="1" x14ac:dyDescent="0.25">
      <c r="A10" s="51" t="s">
        <v>98</v>
      </c>
      <c r="B10" s="49" t="s">
        <v>105</v>
      </c>
      <c r="C10" s="212">
        <f>C11+C15</f>
        <v>-1719.9500000000007</v>
      </c>
      <c r="D10" s="213">
        <f>D11+D15</f>
        <v>-3569.5342599999967</v>
      </c>
    </row>
    <row r="11" spans="1:4" ht="25.5" customHeight="1" thickBot="1" x14ac:dyDescent="0.25">
      <c r="A11" s="51" t="s">
        <v>89</v>
      </c>
      <c r="B11" s="49" t="s">
        <v>106</v>
      </c>
      <c r="C11" s="214">
        <f t="shared" ref="C11:D13" si="0">C12</f>
        <v>-24485.5</v>
      </c>
      <c r="D11" s="214">
        <f t="shared" si="0"/>
        <v>-24335.734259999997</v>
      </c>
    </row>
    <row r="12" spans="1:4" ht="21.75" customHeight="1" thickBot="1" x14ac:dyDescent="0.25">
      <c r="A12" s="51" t="s">
        <v>90</v>
      </c>
      <c r="B12" s="50" t="s">
        <v>107</v>
      </c>
      <c r="C12" s="214">
        <f t="shared" si="0"/>
        <v>-24485.5</v>
      </c>
      <c r="D12" s="214">
        <f t="shared" si="0"/>
        <v>-24335.734259999997</v>
      </c>
    </row>
    <row r="13" spans="1:4" ht="28.5" customHeight="1" thickBot="1" x14ac:dyDescent="0.25">
      <c r="A13" s="51" t="s">
        <v>91</v>
      </c>
      <c r="B13" s="50" t="s">
        <v>108</v>
      </c>
      <c r="C13" s="214">
        <f t="shared" si="0"/>
        <v>-24485.5</v>
      </c>
      <c r="D13" s="214">
        <f t="shared" si="0"/>
        <v>-24335.734259999997</v>
      </c>
    </row>
    <row r="14" spans="1:4" ht="32.25" customHeight="1" thickBot="1" x14ac:dyDescent="0.25">
      <c r="A14" s="51" t="s">
        <v>246</v>
      </c>
      <c r="B14" s="50" t="s">
        <v>109</v>
      </c>
      <c r="C14" s="214">
        <f>-'Приложение 1'!C130</f>
        <v>-24485.5</v>
      </c>
      <c r="D14" s="213">
        <f>-'Приложение 1'!D130</f>
        <v>-24335.734259999997</v>
      </c>
    </row>
    <row r="15" spans="1:4" ht="26.25" customHeight="1" thickBot="1" x14ac:dyDescent="0.25">
      <c r="A15" s="51" t="s">
        <v>92</v>
      </c>
      <c r="B15" s="50" t="s">
        <v>110</v>
      </c>
      <c r="C15" s="214">
        <f t="shared" ref="C15:D17" si="1">C16</f>
        <v>22765.55</v>
      </c>
      <c r="D15" s="214">
        <f t="shared" si="1"/>
        <v>20766.2</v>
      </c>
    </row>
    <row r="16" spans="1:4" ht="21" customHeight="1" thickBot="1" x14ac:dyDescent="0.25">
      <c r="A16" s="51" t="s">
        <v>93</v>
      </c>
      <c r="B16" s="50" t="s">
        <v>111</v>
      </c>
      <c r="C16" s="214">
        <f t="shared" si="1"/>
        <v>22765.55</v>
      </c>
      <c r="D16" s="214">
        <f t="shared" si="1"/>
        <v>20766.2</v>
      </c>
    </row>
    <row r="17" spans="1:4" ht="22.5" customHeight="1" thickBot="1" x14ac:dyDescent="0.25">
      <c r="A17" s="51" t="s">
        <v>94</v>
      </c>
      <c r="B17" s="50" t="s">
        <v>112</v>
      </c>
      <c r="C17" s="214">
        <f t="shared" si="1"/>
        <v>22765.55</v>
      </c>
      <c r="D17" s="214">
        <f t="shared" si="1"/>
        <v>20766.2</v>
      </c>
    </row>
    <row r="18" spans="1:4" ht="30.75" customHeight="1" thickBot="1" x14ac:dyDescent="0.25">
      <c r="A18" s="51" t="s">
        <v>182</v>
      </c>
      <c r="B18" s="50" t="s">
        <v>113</v>
      </c>
      <c r="C18" s="214">
        <f>'Приложение 2'!G10</f>
        <v>22765.55</v>
      </c>
      <c r="D18" s="213">
        <f>'Приложение 2'!H10</f>
        <v>20766.2</v>
      </c>
    </row>
  </sheetData>
  <mergeCells count="2">
    <mergeCell ref="A1:D3"/>
    <mergeCell ref="A4:D4"/>
  </mergeCells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Приложение 1</vt:lpstr>
      <vt:lpstr>Приложение 2( Таблица 2) </vt:lpstr>
      <vt:lpstr>Приложение 2</vt:lpstr>
      <vt:lpstr>Приложение 3</vt:lpstr>
      <vt:lpstr>Приложение 4</vt:lpstr>
      <vt:lpstr>'Приложение 2'!Excel_BuiltIn__FilterDatabase</vt:lpstr>
      <vt:lpstr>'Приложение 3'!Excel_BuiltIn__FilterDatabase</vt:lpstr>
      <vt:lpstr>'Приложение 1'!Область_печати</vt:lpstr>
      <vt:lpstr>'Приложение 2'!Область_печати</vt:lpstr>
      <vt:lpstr>'Приложение 2( Таблица 2) 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Валентина</cp:lastModifiedBy>
  <cp:lastPrinted>2018-04-12T09:18:20Z</cp:lastPrinted>
  <dcterms:created xsi:type="dcterms:W3CDTF">2014-11-17T08:02:14Z</dcterms:created>
  <dcterms:modified xsi:type="dcterms:W3CDTF">2020-07-16T13:40:36Z</dcterms:modified>
</cp:coreProperties>
</file>