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40" windowHeight="15600" activeTab="4"/>
  </bookViews>
  <sheets>
    <sheet name="Приложение 1" sheetId="1" r:id="rId1"/>
    <sheet name="Приложение 2( Таблица 2) " sheetId="3" state="hidden" r:id="rId2"/>
    <sheet name="Приложение 2" sheetId="9" r:id="rId3"/>
    <sheet name="Приложение 3" sheetId="11" r:id="rId4"/>
    <sheet name="Приложение 4" sheetId="10" r:id="rId5"/>
  </sheets>
  <definedNames>
    <definedName name="_xlnm._FilterDatabase" localSheetId="2" hidden="1">'Приложение 2'!$B$10:$F$147</definedName>
    <definedName name="_xlnm._FilterDatabase" localSheetId="3" hidden="1">'Приложение 3'!$B$10:$D$119</definedName>
    <definedName name="Excel_BuiltIn__FilterDatabase" localSheetId="2">'Приложение 2'!$B$10:$F$147</definedName>
    <definedName name="Excel_BuiltIn__FilterDatabase" localSheetId="3">'Приложение 3'!$B$10:$D$119</definedName>
    <definedName name="Excel_BuiltIn__FilterDatabase" localSheetId="4">#REF!</definedName>
    <definedName name="Excel_BuiltIn__FilterDatabase">#REF!</definedName>
    <definedName name="_xlnm.Print_Area" localSheetId="0">'Приложение 1'!$A$1:$D$115</definedName>
    <definedName name="_xlnm.Print_Area" localSheetId="2">'Приложение 2'!$A$1:$H$198</definedName>
    <definedName name="_xlnm.Print_Area" localSheetId="1">'Приложение 2( Таблица 2) '!$A$1:$C$12</definedName>
    <definedName name="_xlnm.Print_Area" localSheetId="3">'Приложение 3'!$A$1:$E$150</definedName>
  </definedNames>
  <calcPr calcId="125725"/>
</workbook>
</file>

<file path=xl/calcChain.xml><?xml version="1.0" encoding="utf-8"?>
<calcChain xmlns="http://schemas.openxmlformats.org/spreadsheetml/2006/main">
  <c r="G85" i="9"/>
  <c r="H84"/>
  <c r="G84"/>
  <c r="H40"/>
  <c r="G40"/>
  <c r="H37"/>
  <c r="G37"/>
  <c r="H16"/>
  <c r="D78" i="1"/>
  <c r="C78"/>
  <c r="C96" l="1"/>
  <c r="D48" l="1"/>
  <c r="C48"/>
  <c r="G92" i="9" l="1"/>
  <c r="H90"/>
  <c r="G90"/>
  <c r="H47"/>
  <c r="H46" s="1"/>
  <c r="G47"/>
  <c r="G46" s="1"/>
  <c r="G31"/>
  <c r="C62" i="1"/>
  <c r="H96" i="9"/>
  <c r="G96"/>
  <c r="G89" l="1"/>
  <c r="G88"/>
  <c r="D113" i="1"/>
  <c r="D112" s="1"/>
  <c r="C113"/>
  <c r="C112" s="1"/>
  <c r="D36" l="1"/>
  <c r="D35" s="1"/>
  <c r="D10"/>
  <c r="D9" s="1"/>
  <c r="D14"/>
  <c r="D16"/>
  <c r="D22"/>
  <c r="D25"/>
  <c r="D27"/>
  <c r="D30"/>
  <c r="D29" s="1"/>
  <c r="D33"/>
  <c r="D32" s="1"/>
  <c r="D41"/>
  <c r="D44"/>
  <c r="D43" s="1"/>
  <c r="D47"/>
  <c r="D46" s="1"/>
  <c r="D53"/>
  <c r="D52" s="1"/>
  <c r="D56"/>
  <c r="D61"/>
  <c r="D66"/>
  <c r="D65" s="1"/>
  <c r="D72"/>
  <c r="D74"/>
  <c r="D71" s="1"/>
  <c r="D91"/>
  <c r="D90" s="1"/>
  <c r="D96"/>
  <c r="D94" s="1"/>
  <c r="D99"/>
  <c r="D98" s="1"/>
  <c r="D103"/>
  <c r="C103"/>
  <c r="C99"/>
  <c r="C98" s="1"/>
  <c r="C94"/>
  <c r="C91"/>
  <c r="C90" s="1"/>
  <c r="C74"/>
  <c r="C72"/>
  <c r="C71"/>
  <c r="C66"/>
  <c r="C65" s="1"/>
  <c r="C61"/>
  <c r="C56"/>
  <c r="C53"/>
  <c r="C52" s="1"/>
  <c r="C47"/>
  <c r="C46" s="1"/>
  <c r="C44"/>
  <c r="C43"/>
  <c r="C41"/>
  <c r="C36"/>
  <c r="C35" s="1"/>
  <c r="C33"/>
  <c r="C32" s="1"/>
  <c r="C30"/>
  <c r="C29"/>
  <c r="C27"/>
  <c r="C25"/>
  <c r="C24" s="1"/>
  <c r="C22"/>
  <c r="C16"/>
  <c r="C14"/>
  <c r="C10"/>
  <c r="C9" s="1"/>
  <c r="D40" l="1"/>
  <c r="D51"/>
  <c r="C40"/>
  <c r="C60"/>
  <c r="C59" s="1"/>
  <c r="D70"/>
  <c r="D69" s="1"/>
  <c r="D60"/>
  <c r="D59" s="1"/>
  <c r="D24"/>
  <c r="D21" s="1"/>
  <c r="D8" s="1"/>
  <c r="C13"/>
  <c r="C51"/>
  <c r="D13"/>
  <c r="C70"/>
  <c r="C21"/>
  <c r="H117" i="9"/>
  <c r="G117"/>
  <c r="H89"/>
  <c r="C8" i="1" l="1"/>
  <c r="C69"/>
  <c r="C58" s="1"/>
  <c r="C39" s="1"/>
  <c r="C38" s="1"/>
  <c r="C115" s="1"/>
  <c r="G87" i="9"/>
  <c r="D58" i="1"/>
  <c r="D39" s="1"/>
  <c r="D38" s="1"/>
  <c r="D115" s="1"/>
  <c r="D51" i="11"/>
  <c r="H144" i="9"/>
  <c r="G144"/>
  <c r="H109"/>
  <c r="H108" s="1"/>
  <c r="H107" s="1"/>
  <c r="E89" i="11" s="1"/>
  <c r="G109" i="9"/>
  <c r="G108" s="1"/>
  <c r="G107" s="1"/>
  <c r="G106" s="1"/>
  <c r="H83"/>
  <c r="G83"/>
  <c r="G82" s="1"/>
  <c r="G81" s="1"/>
  <c r="G80" s="1"/>
  <c r="H71"/>
  <c r="G71"/>
  <c r="G74"/>
  <c r="H74"/>
  <c r="G36"/>
  <c r="H195"/>
  <c r="G195"/>
  <c r="H197"/>
  <c r="G197"/>
  <c r="H188"/>
  <c r="H187" s="1"/>
  <c r="G188"/>
  <c r="G187" s="1"/>
  <c r="H171"/>
  <c r="G171"/>
  <c r="H169"/>
  <c r="G169"/>
  <c r="H166"/>
  <c r="G166"/>
  <c r="H164"/>
  <c r="G164"/>
  <c r="H161"/>
  <c r="H152" s="1"/>
  <c r="G161"/>
  <c r="G152" s="1"/>
  <c r="H159"/>
  <c r="G159"/>
  <c r="H123"/>
  <c r="G123"/>
  <c r="H101"/>
  <c r="H100" s="1"/>
  <c r="H99" s="1"/>
  <c r="G101"/>
  <c r="G100" s="1"/>
  <c r="G99" s="1"/>
  <c r="H36"/>
  <c r="H30"/>
  <c r="H29" s="1"/>
  <c r="H28" s="1"/>
  <c r="G30"/>
  <c r="G29" s="1"/>
  <c r="G28" s="1"/>
  <c r="H34"/>
  <c r="G34"/>
  <c r="G191"/>
  <c r="G190" s="1"/>
  <c r="G184"/>
  <c r="G183" s="1"/>
  <c r="G182" s="1"/>
  <c r="G181" s="1"/>
  <c r="G180" s="1"/>
  <c r="D140" i="11" s="1"/>
  <c r="G177" i="9"/>
  <c r="G176" s="1"/>
  <c r="G174" s="1"/>
  <c r="G173" s="1"/>
  <c r="D133" i="11" s="1"/>
  <c r="G157" i="9"/>
  <c r="G155"/>
  <c r="G153"/>
  <c r="G150"/>
  <c r="G148"/>
  <c r="G136"/>
  <c r="G135" s="1"/>
  <c r="G134" s="1"/>
  <c r="G133" s="1"/>
  <c r="G132" s="1"/>
  <c r="D104" i="11" s="1"/>
  <c r="G130" i="9"/>
  <c r="G128"/>
  <c r="G125"/>
  <c r="G121"/>
  <c r="G104"/>
  <c r="G103" s="1"/>
  <c r="G78"/>
  <c r="G70" s="1"/>
  <c r="G76"/>
  <c r="G68"/>
  <c r="G67" s="1"/>
  <c r="G65"/>
  <c r="G63"/>
  <c r="G57"/>
  <c r="G56" s="1"/>
  <c r="G55" s="1"/>
  <c r="G53"/>
  <c r="G52"/>
  <c r="G51" s="1"/>
  <c r="G50" s="1"/>
  <c r="G49" s="1"/>
  <c r="D42" i="11" s="1"/>
  <c r="G43" i="9"/>
  <c r="G42" s="1"/>
  <c r="G41" s="1"/>
  <c r="G23"/>
  <c r="G22" s="1"/>
  <c r="G20"/>
  <c r="G19" s="1"/>
  <c r="G15"/>
  <c r="G14" s="1"/>
  <c r="G13" s="1"/>
  <c r="D13" i="11" s="1"/>
  <c r="G116" i="9" l="1"/>
  <c r="G115" s="1"/>
  <c r="G114" s="1"/>
  <c r="H163"/>
  <c r="H168"/>
  <c r="D89" i="11"/>
  <c r="D88" s="1"/>
  <c r="D87" s="1"/>
  <c r="D86" s="1"/>
  <c r="D85" s="1"/>
  <c r="G194" i="9"/>
  <c r="G193" s="1"/>
  <c r="D150" i="11" s="1"/>
  <c r="G163" i="9"/>
  <c r="G168"/>
  <c r="H194"/>
  <c r="H193" s="1"/>
  <c r="E150" i="11" s="1"/>
  <c r="D69"/>
  <c r="G186" i="9"/>
  <c r="G33"/>
  <c r="G27" s="1"/>
  <c r="D27" i="11" s="1"/>
  <c r="G18" i="9"/>
  <c r="G17" s="1"/>
  <c r="D17" i="11" s="1"/>
  <c r="G45" i="9"/>
  <c r="D37" i="11" s="1"/>
  <c r="G127" i="9"/>
  <c r="G98"/>
  <c r="D81" i="11" s="1"/>
  <c r="G143" i="9"/>
  <c r="G142" s="1"/>
  <c r="G141" s="1"/>
  <c r="G62"/>
  <c r="G61" s="1"/>
  <c r="G60" s="1"/>
  <c r="D148" i="11"/>
  <c r="D147" s="1"/>
  <c r="D144"/>
  <c r="D143" s="1"/>
  <c r="D142" s="1"/>
  <c r="D141" s="1"/>
  <c r="D137"/>
  <c r="D136" s="1"/>
  <c r="D134" s="1"/>
  <c r="D131"/>
  <c r="D129"/>
  <c r="D127"/>
  <c r="D125"/>
  <c r="D122"/>
  <c r="D120"/>
  <c r="D118"/>
  <c r="D116"/>
  <c r="D108"/>
  <c r="D107" s="1"/>
  <c r="D106" s="1"/>
  <c r="D105" s="1"/>
  <c r="D102"/>
  <c r="D100"/>
  <c r="D99" s="1"/>
  <c r="D97"/>
  <c r="D95"/>
  <c r="D83"/>
  <c r="D82" s="1"/>
  <c r="D79"/>
  <c r="D77"/>
  <c r="D71"/>
  <c r="D70" s="1"/>
  <c r="D66"/>
  <c r="D64"/>
  <c r="D61"/>
  <c r="D60" s="1"/>
  <c r="D58"/>
  <c r="D56"/>
  <c r="D55" s="1"/>
  <c r="D54" s="1"/>
  <c r="D53" s="1"/>
  <c r="D50"/>
  <c r="D49" s="1"/>
  <c r="D48" s="1"/>
  <c r="D46"/>
  <c r="D45"/>
  <c r="D44" s="1"/>
  <c r="D43" s="1"/>
  <c r="D40"/>
  <c r="D39" s="1"/>
  <c r="D35"/>
  <c r="D34" s="1"/>
  <c r="D33" s="1"/>
  <c r="D29"/>
  <c r="D28" s="1"/>
  <c r="D23"/>
  <c r="D22" s="1"/>
  <c r="D20"/>
  <c r="D19" s="1"/>
  <c r="D15"/>
  <c r="D14" s="1"/>
  <c r="E148"/>
  <c r="E147" s="1"/>
  <c r="E144"/>
  <c r="E143" s="1"/>
  <c r="E142" s="1"/>
  <c r="E141" s="1"/>
  <c r="E137"/>
  <c r="E136" s="1"/>
  <c r="E134" s="1"/>
  <c r="E131"/>
  <c r="E129"/>
  <c r="E127"/>
  <c r="E125"/>
  <c r="E122"/>
  <c r="E120"/>
  <c r="E118"/>
  <c r="E116"/>
  <c r="E108"/>
  <c r="E107" s="1"/>
  <c r="E106" s="1"/>
  <c r="E105" s="1"/>
  <c r="E102"/>
  <c r="E100"/>
  <c r="E97"/>
  <c r="E95"/>
  <c r="E88"/>
  <c r="E87" s="1"/>
  <c r="E86" s="1"/>
  <c r="E85" s="1"/>
  <c r="E83"/>
  <c r="E82" s="1"/>
  <c r="E79"/>
  <c r="E77"/>
  <c r="E71"/>
  <c r="E70" s="1"/>
  <c r="E66"/>
  <c r="E64"/>
  <c r="E61"/>
  <c r="E60" s="1"/>
  <c r="E58"/>
  <c r="E56"/>
  <c r="E50"/>
  <c r="E49" s="1"/>
  <c r="E48" s="1"/>
  <c r="E46"/>
  <c r="E45"/>
  <c r="E44" s="1"/>
  <c r="E43" s="1"/>
  <c r="E40"/>
  <c r="E39" s="1"/>
  <c r="E35"/>
  <c r="E34" s="1"/>
  <c r="E33" s="1"/>
  <c r="E29"/>
  <c r="E28" s="1"/>
  <c r="E23"/>
  <c r="E22" s="1"/>
  <c r="E20"/>
  <c r="E19" s="1"/>
  <c r="E15"/>
  <c r="E14" s="1"/>
  <c r="H191" i="9"/>
  <c r="H190" s="1"/>
  <c r="H184"/>
  <c r="H183" s="1"/>
  <c r="H182" s="1"/>
  <c r="H181" s="1"/>
  <c r="H180" s="1"/>
  <c r="H177"/>
  <c r="H176" s="1"/>
  <c r="H174" s="1"/>
  <c r="H173" s="1"/>
  <c r="E133" i="11" s="1"/>
  <c r="H157" i="9"/>
  <c r="H155"/>
  <c r="H153"/>
  <c r="H150"/>
  <c r="H148"/>
  <c r="H136"/>
  <c r="H135" s="1"/>
  <c r="H134" s="1"/>
  <c r="H133" s="1"/>
  <c r="H132" s="1"/>
  <c r="E104" i="11" s="1"/>
  <c r="H130" i="9"/>
  <c r="H128"/>
  <c r="H125"/>
  <c r="H121"/>
  <c r="H106"/>
  <c r="H104"/>
  <c r="H92"/>
  <c r="H87" s="1"/>
  <c r="H82"/>
  <c r="H81" s="1"/>
  <c r="H78"/>
  <c r="H70" s="1"/>
  <c r="H76"/>
  <c r="H68"/>
  <c r="H67" s="1"/>
  <c r="H65"/>
  <c r="H63"/>
  <c r="H57"/>
  <c r="H56" s="1"/>
  <c r="H55" s="1"/>
  <c r="H53"/>
  <c r="H52"/>
  <c r="H51" s="1"/>
  <c r="H50" s="1"/>
  <c r="H49" s="1"/>
  <c r="E42" i="11" s="1"/>
  <c r="H43" i="9"/>
  <c r="H42" s="1"/>
  <c r="H41" s="1"/>
  <c r="H23"/>
  <c r="H22" s="1"/>
  <c r="H20"/>
  <c r="H19" s="1"/>
  <c r="H15"/>
  <c r="H14" s="1"/>
  <c r="H13" s="1"/>
  <c r="G86" l="1"/>
  <c r="H116"/>
  <c r="H115" s="1"/>
  <c r="H114" s="1"/>
  <c r="E13" i="11"/>
  <c r="G113" i="9"/>
  <c r="D91" i="11" s="1"/>
  <c r="E140"/>
  <c r="H127" i="9"/>
  <c r="D63" i="11"/>
  <c r="D68"/>
  <c r="D124"/>
  <c r="E94"/>
  <c r="E93" s="1"/>
  <c r="E92" s="1"/>
  <c r="E99"/>
  <c r="D38"/>
  <c r="D94"/>
  <c r="D93" s="1"/>
  <c r="D92" s="1"/>
  <c r="H80" i="9"/>
  <c r="E69" i="11"/>
  <c r="E68" s="1"/>
  <c r="H186" i="9"/>
  <c r="H179" s="1"/>
  <c r="G179"/>
  <c r="D146" i="11"/>
  <c r="D139" s="1"/>
  <c r="D74"/>
  <c r="D73" s="1"/>
  <c r="G140" i="9"/>
  <c r="H103"/>
  <c r="H98"/>
  <c r="E81" i="11" s="1"/>
  <c r="G59" i="9"/>
  <c r="H88"/>
  <c r="H62"/>
  <c r="H61" s="1"/>
  <c r="H60" s="1"/>
  <c r="H45"/>
  <c r="E37" i="11" s="1"/>
  <c r="H33" i="9"/>
  <c r="H143"/>
  <c r="H142" s="1"/>
  <c r="H141" s="1"/>
  <c r="D115" i="11"/>
  <c r="D114" s="1"/>
  <c r="D113" s="1"/>
  <c r="D76"/>
  <c r="D75" s="1"/>
  <c r="E55"/>
  <c r="E54" s="1"/>
  <c r="E53" s="1"/>
  <c r="D18"/>
  <c r="E124"/>
  <c r="E38"/>
  <c r="E63"/>
  <c r="E76"/>
  <c r="E75" s="1"/>
  <c r="E115"/>
  <c r="E114" s="1"/>
  <c r="E113" s="1"/>
  <c r="E18"/>
  <c r="H18" i="9"/>
  <c r="H17" s="1"/>
  <c r="H27" l="1"/>
  <c r="E27" i="11" s="1"/>
  <c r="H31" i="9"/>
  <c r="H59"/>
  <c r="E52" i="11" s="1"/>
  <c r="H113" i="9"/>
  <c r="E91" i="11" s="1"/>
  <c r="E17"/>
  <c r="H140" i="9"/>
  <c r="E112" i="11" s="1"/>
  <c r="E146"/>
  <c r="E139" s="1"/>
  <c r="G12" i="9"/>
  <c r="D52" i="11"/>
  <c r="D12" s="1"/>
  <c r="G112" i="9"/>
  <c r="D112" i="11"/>
  <c r="D90" s="1"/>
  <c r="H12" i="9" l="1"/>
  <c r="E12" i="11"/>
  <c r="E90"/>
  <c r="H112" i="9"/>
  <c r="G11"/>
  <c r="D11" i="11"/>
  <c r="D10"/>
  <c r="G10" i="9"/>
  <c r="H86"/>
  <c r="E74" i="11"/>
  <c r="E73" s="1"/>
  <c r="H10" i="9" l="1"/>
  <c r="H11"/>
  <c r="C18" i="10"/>
  <c r="C17" s="1"/>
  <c r="C16" s="1"/>
  <c r="C15" s="1"/>
  <c r="E11" i="11"/>
  <c r="D18" i="10"/>
  <c r="D17" s="1"/>
  <c r="D16" s="1"/>
  <c r="D15" s="1"/>
  <c r="E10" i="11"/>
  <c r="D14" i="10" l="1"/>
  <c r="D13" s="1"/>
  <c r="D12" s="1"/>
  <c r="D11" s="1"/>
  <c r="D10" s="1"/>
  <c r="D9" s="1"/>
  <c r="C14"/>
  <c r="C13" s="1"/>
  <c r="C12" s="1"/>
  <c r="C11" s="1"/>
  <c r="C10" s="1"/>
  <c r="C9" s="1"/>
</calcChain>
</file>

<file path=xl/sharedStrings.xml><?xml version="1.0" encoding="utf-8"?>
<sst xmlns="http://schemas.openxmlformats.org/spreadsheetml/2006/main" count="1468" uniqueCount="427">
  <si>
    <t>Итого доходов</t>
  </si>
  <si>
    <t>Код дохода по бюджетной классификации</t>
  </si>
  <si>
    <t>Наименование показателя</t>
  </si>
  <si>
    <t>Налог на доходы физических лиц</t>
  </si>
  <si>
    <t>Единый сельскохозяйственный налог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</si>
  <si>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</si>
  <si>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</si>
  <si>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</si>
  <si>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</si>
  <si>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</si>
  <si>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</si>
  <si>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</si>
  <si>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</si>
  <si>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</si>
  <si>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Код бюджетной классификации Российской Федерации</t>
  </si>
  <si>
    <t>Наименование администратора доходов местного бюджета</t>
  </si>
  <si>
    <t>администратора доходов</t>
  </si>
  <si>
    <t>доходов местного бюджета</t>
  </si>
  <si>
    <r>
      <t xml:space="preserve">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Таблица 2</t>
    </r>
  </si>
  <si>
    <t xml:space="preserve">Перечень главных администраторов
доходов местного бюджета - органов государственной власти Российской Федерации, Архангельской области и Ненецкого автономного округа, и органов местного самоуправления муниципального района «Заполярный район».
</t>
  </si>
  <si>
    <t>182</t>
  </si>
  <si>
    <t>1 01 02010 01 0000 110</t>
  </si>
  <si>
    <t>1 05 03010 01 0000 110</t>
  </si>
  <si>
    <t>1 06 01030 10 0000 110</t>
  </si>
  <si>
    <t>Наименование</t>
  </si>
  <si>
    <t>Код главы</t>
  </si>
  <si>
    <t>Раздел</t>
  </si>
  <si>
    <t>Подраздел</t>
  </si>
  <si>
    <t>Целевая статья</t>
  </si>
  <si>
    <t>Вид расходов</t>
  </si>
  <si>
    <t>ВСЕГО РАСХОДОВ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</si>
  <si>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</si>
  <si>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</si>
  <si>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</si>
  <si>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</si>
  <si>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</si>
  <si>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</si>
  <si>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</si>
  <si>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03</t>
  </si>
  <si>
    <t>Закупка товаров, работ и услуг для государственных (муниципальных) нужд</t>
  </si>
  <si>
    <t>200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</si>
  <si>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</si>
  <si>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</si>
  <si>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</si>
  <si>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</si>
  <si>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Межбюджетные трансферты</t>
  </si>
  <si>
    <t>500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</si>
  <si>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</si>
  <si>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</si>
  <si>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</si>
  <si>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10</t>
  </si>
  <si>
    <t>НАЦИОНАЛЬНАЯ ЭКОНОМИКА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</si>
  <si>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</si>
  <si>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</si>
  <si>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</si>
  <si>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</si>
  <si>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</si>
  <si>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</si>
  <si>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</si>
  <si>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</si>
  <si>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</si>
  <si>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</si>
  <si>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Управление Федеральной налоговой службы по Архангельской области и Ненецкому автономному округу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</si>
  <si>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</si>
  <si>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</si>
  <si>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</si>
  <si>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Выполнение переданных государственных полномочий</t>
  </si>
  <si>
    <t>Осуществление первичного воинского учета на территориях, где отсутствуют военные комиссариаты</t>
  </si>
  <si>
    <t>НАЦИОНАЛЬНАЯ ОБОРОНА</t>
  </si>
  <si>
    <t>Мобилизационная и вневойсковая подготовка</t>
  </si>
  <si>
    <t xml:space="preserve">Приложение № 2
(Приложение № 2 к решению Совета депутатов
МО «Приморско – Куйский сельсовет» НАО
 №80 от 27.12.2014 года)
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</si>
  <si>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</si>
  <si>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</si>
  <si>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</si>
  <si>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</si>
  <si>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</si>
  <si>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</si>
  <si>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1 06 06033 10 0000 110</t>
  </si>
  <si>
    <t>1 06 06043 10 0000 110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</si>
  <si>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</si>
  <si>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(тыс. руб.)</t>
  </si>
  <si>
    <t>Код бюджетной классификации источников внутреннего  финансирования дефицитов бюджетов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</si>
  <si>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</si>
  <si>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</si>
  <si>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</si>
  <si>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</si>
  <si>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</si>
  <si>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</si>
  <si>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</si>
  <si>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Источники внутренего финансирования дефицитов бюджетов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</si>
  <si>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</si>
  <si>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</si>
  <si>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Изменение остатков средств на счетах по учету средств бюджетов</t>
  </si>
  <si>
    <t>Муниципальная программа "Социальное развитие поселений на территории муниципального образования "Муниципальный район "Заполярный район" на 2014-2015 годы"</t>
  </si>
  <si>
    <t>182 1 05 03010 01 0000 110</t>
  </si>
  <si>
    <t>330 1 08 04020 01 0000 110</t>
  </si>
  <si>
    <t>35.7.7962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</si>
  <si>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</si>
  <si>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</si>
  <si>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</si>
  <si>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</si>
  <si>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</si>
  <si>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</si>
  <si>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</si>
  <si>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</si>
  <si>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</si>
  <si>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Функционирование законодательных (представительных) органов государственной влатси и представительных органов муниципальных образований</t>
  </si>
  <si>
    <t>Аппарат Совета депутатов МО "Андегский сельсовет" НАО</t>
  </si>
  <si>
    <t>92.2.00.00000</t>
  </si>
  <si>
    <t>Представительный орган муниципального образования</t>
  </si>
  <si>
    <t>92.0.00.00000</t>
  </si>
  <si>
    <t>92.2.00.91010</t>
  </si>
  <si>
    <t>93.0.00.00000</t>
  </si>
  <si>
    <t>93.0.00.91010</t>
  </si>
  <si>
    <t>Иные бюджетные ассигнования</t>
  </si>
  <si>
    <t>800</t>
  </si>
  <si>
    <t>91.0.00.00000</t>
  </si>
  <si>
    <t>91.0.00.91010</t>
  </si>
  <si>
    <t>98.0.00.00000</t>
  </si>
  <si>
    <t>98.0.00.99000</t>
  </si>
  <si>
    <t>98.0.00.99110</t>
  </si>
  <si>
    <t>95.0.00.00000</t>
  </si>
  <si>
    <t>95.0.0079210</t>
  </si>
  <si>
    <t>95.0.00.79210</t>
  </si>
  <si>
    <t>Межбюджетные трансферты бюджетам муниципальных районов из бюджетов поселений на осуществление полномочий по определению поставщиков (подрядчиков, исполнителей) в соответствии с пунктом 9 статьи 26 Федерального закона от 05.04.2013 № 44-ФЗ</t>
  </si>
  <si>
    <t>Уплата членских взносов в ассоциацию "Совет муниципальных образований Ненецкого автономного округа"</t>
  </si>
  <si>
    <t>95.0.00.51180</t>
  </si>
  <si>
    <t>Муниципальная программа "Защита населения и территорий от ЧС, обеспечение пожарной безопасности и безопасности на водных объектах, антитеррористическая защищенность на территории муниципального района "Заполярный район" на 2014-2020 годы"</t>
  </si>
  <si>
    <t>33.0.00.00000</t>
  </si>
  <si>
    <t>Обеспечение пожарной безопасности</t>
  </si>
  <si>
    <t>98.0.00.92010</t>
  </si>
  <si>
    <t>Прочие мероприятия по благоустройству</t>
  </si>
  <si>
    <t>98.0.00.96320</t>
  </si>
  <si>
    <t>Обустройство мест массового отдыха</t>
  </si>
  <si>
    <t>98.0.00.96360</t>
  </si>
  <si>
    <t>Закупка товаров, работ и услуг для обеспечения государственных (муниципальных) нужд</t>
  </si>
  <si>
    <t>Текущий ремонт муниципального жилищного фонда</t>
  </si>
  <si>
    <t>98.0.00.96110</t>
  </si>
  <si>
    <t>Капитальный ремонт муниципального жилищного фонда</t>
  </si>
  <si>
    <t>98.0.00.96120</t>
  </si>
  <si>
    <t>32.0.00.00000</t>
  </si>
  <si>
    <t>Сбор и вывоз мусора</t>
  </si>
  <si>
    <t>98.0.00.96350</t>
  </si>
  <si>
    <t>Дотации на выравнивание бюджетной обеспеченности</t>
  </si>
  <si>
    <t>Прочие дотации</t>
  </si>
  <si>
    <t>Прочие дотации бюджетам сельских поселений</t>
  </si>
  <si>
    <t>Иные межбюджетные трансферты на поддержку мер по обеспечению сбалансированности бюджетов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</si>
  <si>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</si>
  <si>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330 2 02 30024 10 0000 151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</si>
  <si>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</si>
  <si>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</si>
  <si>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</si>
  <si>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</si>
  <si>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организация обучения неработающего населения в области гражданской обороны и защиты от чрезвычайных ситуаций</t>
  </si>
  <si>
    <t>330 2 02 49999 10 0000 151</t>
  </si>
  <si>
    <t>Муниципальная программа "Развитие административной системы местного самоуправления муниципального района "Заполярный район" на 2017-2019 годы"</t>
  </si>
  <si>
    <t>Благоустройство территории поселений</t>
  </si>
  <si>
    <t>Подпрограмма 6 "Развитие коммунальной инфраструктуры поселений муниципального района "Заполярный район"</t>
  </si>
  <si>
    <t>Иные межбюджетные трансферты в рамках подпрограммы 6 "Развитие коммунальной инфраструктуры поселений муниципального района "Заполярный район", в том числе: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</si>
  <si>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</si>
  <si>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330 1 11 09045 10 0000 120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</si>
  <si>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</si>
  <si>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</si>
  <si>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предоставление иных межбюджетных трансфертов муниципальным образованиям ЗР на предупреждение и ликвидацию последствий ЧС</t>
  </si>
  <si>
    <t>Иные межбюджетные трансферты в рамках подпрограммы 2 "Развитие транспортной инфраструктуры поселений муниципального района Заполярный район", в том числе:</t>
  </si>
  <si>
    <t>Ремонт пешеходного перехода через протоку в д. Андег</t>
  </si>
  <si>
    <t>Организация ритуальных услуг</t>
  </si>
  <si>
    <t>Уменьшение прочих остатков денежных средств  бюджетов сельских поселений</t>
  </si>
  <si>
    <t>Депутаты представительного органа</t>
  </si>
  <si>
    <t>92.1.00.00000</t>
  </si>
  <si>
    <t>92.1.00.91010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</si>
  <si>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</si>
  <si>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31.0.00.00000</t>
  </si>
  <si>
    <t>Подпрограмма 6 "Возмещение части затрат на содержание органов местного самоуправления поселений Ненецкого автономного округа"</t>
  </si>
  <si>
    <t>31.6.00.00000</t>
  </si>
  <si>
    <t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</t>
  </si>
  <si>
    <t>31.6.00.89400</t>
  </si>
  <si>
    <t>Иные межбюджетные трансферты для выполнения переданных полномочий контрольно-счетного торгана поселения по осуществлению внешнего муниципального финансового контроля</t>
  </si>
  <si>
    <t>Обеспечение проведения выборов и референдумов</t>
  </si>
  <si>
    <t>07</t>
  </si>
  <si>
    <t>Резервные фонды</t>
  </si>
  <si>
    <t>11</t>
  </si>
  <si>
    <t>Резервный фонд</t>
  </si>
  <si>
    <t>90.0.00.00000</t>
  </si>
  <si>
    <t>Резервный фонд местной администрации</t>
  </si>
  <si>
    <t>90.0.00.90010</t>
  </si>
  <si>
    <t>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</si>
  <si>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33.0.00.89300</t>
  </si>
  <si>
    <t>Организация обучения неработающего населения в области гражданской обороны и защиты от чрезвычайных ситуаций</t>
  </si>
  <si>
    <t>Предоставление иных межбюджетных трансфертов муниципальным образованиям ЗР на предупреждение и ликвидацию последствий ЧС</t>
  </si>
  <si>
    <t>Иные межбюджетные трансферты в рамках МП "Защита населения и территорий от ЧС, обеспечение пожарной безопасности и безопасности на водных объектах, антитеррористическая защищенность на территории м униципального района "Заполярный район" на 2014-2020 годы", в том числе:</t>
  </si>
  <si>
    <t>Муниципальная программа "Комплексное развитие поселений муниципального района "Заполярный район" на 2017-2019 годы"</t>
  </si>
  <si>
    <t>32.6.00.00000</t>
  </si>
  <si>
    <t>32.6.00.89260</t>
  </si>
  <si>
    <t>Подпрограмма 5 "Развитие социальной инфраструктуры и создание комфортных условий проживания в поселениях муниципального района "Заполярный район"</t>
  </si>
  <si>
    <t>32.5.00.00000</t>
  </si>
  <si>
    <t>Иные межбюджетные трансферты в рамках подпрограммы 5 "Развитие социальной инфраструктуры и создание комфортных условий проживания в поселениях муниципального района "Заполярный район", в том числе:</t>
  </si>
  <si>
    <t>32.5.00.89250</t>
  </si>
  <si>
    <t>Благоустройство территории поселения</t>
  </si>
  <si>
    <t>32.5.0089250</t>
  </si>
  <si>
    <t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округа", в том числе:</t>
  </si>
  <si>
    <t>Администрация муниципального образования "Андегский сельсовет" Ненецкого автономного округа</t>
  </si>
  <si>
    <t>Подпрограмма 2 "Развитие транспортной инфраструктуры поселений муниципального района Заполярный район"</t>
  </si>
  <si>
    <t>32.2.00.00000</t>
  </si>
  <si>
    <t>32.2.00.89220</t>
  </si>
  <si>
    <t>Иные межбюджетные трансферты муниципальным образованиям на обозначение снегоходных маршрутов</t>
  </si>
  <si>
    <t>Иные межбюджетные трансферты муниципальным образованиям на содержание снегоходных маршрутов</t>
  </si>
  <si>
    <t>Другие вопросы в области жилищно-коммунального хозяйства</t>
  </si>
  <si>
    <t>Социальное обеспечение населения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</si>
  <si>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</si>
  <si>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</si>
  <si>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муниципального образования, предназначенных под складирование отходов</t>
  </si>
  <si>
    <t>Расходы связанные с организацией проведения выборов депутатов законодательных (представительных) органов местного самоуправления и глав местных администраций</t>
  </si>
  <si>
    <t>Иные межбюджетные трансферты на организацию ритуальных услуг</t>
  </si>
  <si>
    <t>Ремонт общежития по ул. Школьная д.1 в д. Андег</t>
  </si>
  <si>
    <t>98.0.00.89610</t>
  </si>
  <si>
    <t>Другие нерпограммные расходы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</si>
  <si>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</si>
  <si>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Иные межбюджетные трансферты в рамках подпрограммы 1 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</si>
  <si>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Разработка проектной документации, проверка достоверности определения сметной стоимости капитального ремонта объектов капитального строителства муниципальной собственности</t>
  </si>
  <si>
    <t>32.1.00.00000</t>
  </si>
  <si>
    <t>Доплаты к пенсии лицам, замещавшим выборные должности Ненецкого автономного округа, в соответствии с законом Неннецкого автономного округа от 01.07.2008 № 35-ОЗ "О о гарантиях лицам, замещающим выборные должности местного самоуправления в Ненецком автономном округе"</t>
  </si>
  <si>
    <t>Субсидии бюджетам бюджетной системы Российской Федерации (межбюджетные субсидии)</t>
  </si>
  <si>
    <t>Реализация проекта "Доброе дело для ветерана"</t>
  </si>
  <si>
    <t>330</t>
  </si>
  <si>
    <t>32.1.00.89210</t>
  </si>
  <si>
    <t xml:space="preserve">Увеличение прочих остатков денежных средств  бюджетов сельских поселений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</si>
  <si>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</si>
  <si>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</si>
  <si>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330 1 16 33050 10 0000 140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</si>
  <si>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</si>
  <si>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том числе:</t>
  </si>
  <si>
    <t>Расходы на оплату коммунальных услуг и приобретение твердого топлива</t>
  </si>
  <si>
    <t>Расходы, связанные с организацией и проведением выборов депутатов законодательных (представительных) органов местного самоуправления и глав местных администраций</t>
  </si>
  <si>
    <t>Разработка проектной документации, проверка достоверности определения сметной стоимости капитального ремонта объектов капитального строительства муниципальной собственности</t>
  </si>
  <si>
    <t>93.0.00.70240</t>
  </si>
  <si>
    <t>Расходы на осуществление доплаты до величины минимального размера оплаты труда, установленного федеральным законодательством</t>
  </si>
  <si>
    <t>Подпрограмма 6 "Возмещение части затрат органов местного самоуправления поселений Ненецкого автономного округа"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</si>
  <si>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</t>
  </si>
  <si>
    <t>Подпрограмма 6 "Возмещение части затрат  органов местного самоуправления поселений Ненецкого автономного округа"</t>
  </si>
  <si>
    <t>Оценка недвижимости, признание прав и регулирование отношений по  муниципальной собственности</t>
  </si>
  <si>
    <t>98.0.0091090</t>
  </si>
  <si>
    <t>98.0.00.91090</t>
  </si>
  <si>
    <t>Муниципальная программа "Защита населения и территорий от ЧС, обеспечение пожарной безопасности и безопасности на водных объектах , антитеррористическая защищенность и профилактика правонарушений на территории муниципального района "Заполярный район" на 2014-2020 годы"</t>
  </si>
  <si>
    <t>Иные межбюджетные трансферты в рамках МП "Защита населения и территорий от ЧС, обеспечение пожарной безопасности и безопасности на водных объектах , антитеррористическая защищенность и профилактика правонарушений на территории муниципального района "Заполярный район" на 2014-2020 годы", в том числе:</t>
  </si>
  <si>
    <t>Приобретение и доставка 8 комплектов пожарных щитов в д.Андег</t>
  </si>
  <si>
    <t>Муниципальная программа "Комплексное развитие муниципального района "Заполярный район" на 2017-2022 годы"</t>
  </si>
  <si>
    <t>Подпрограмма 5 "Развитие социальной инфраструктуры и создание комфортных условий проживания на территории муниципального района "Заполярный район"</t>
  </si>
  <si>
    <t>Иные межбюджетные трансферты в рамках подпрограммы 5 "Развитие социальной инфраструктуры и создание комфортных условий проживания на территории муниципального района "Заполярный район", в том числе: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</si>
  <si>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</si>
  <si>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Субсидии бюджетам муниципальных образований Ненецкого автономного округа на реализацию проекта по поддержке местных инициатив, в том числе:</t>
  </si>
  <si>
    <t>98.0.00.79690</t>
  </si>
  <si>
    <t>Реализация проекта "Деревенские стежки-дорожки"</t>
  </si>
  <si>
    <t>Софинансирование за счет средств бюджетов поселений расходных обязательств на реализацию проекта по поддержке местных инициатив</t>
  </si>
  <si>
    <t>98.0.00.S9690</t>
  </si>
  <si>
    <t>Реализация проекта "Благоустройство детской игровой площадки "Непоседы"</t>
  </si>
  <si>
    <t>41.0.00.00000</t>
  </si>
  <si>
    <t>41.0.00.95010</t>
  </si>
  <si>
    <t>Другие вопросы в области социальной политики</t>
  </si>
  <si>
    <r>
      <t xml:space="preserve"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                                          </t>
    </r>
    <r>
      <rPr>
        <sz val="10"/>
        <color indexed="10"/>
        <rFont val="Times New Roman"/>
        <family val="1"/>
        <charset val="204"/>
      </rPr>
      <t xml:space="preserve">   </t>
    </r>
  </si>
  <si>
    <t>98.0.00.79530</t>
  </si>
  <si>
    <t>98.0.00.S9530</t>
  </si>
  <si>
    <t>2</t>
  </si>
  <si>
    <t>3</t>
  </si>
  <si>
    <t>330 2 02 49999 10 0000 150</t>
  </si>
  <si>
    <t>330 2 02 40014 10 0000 150</t>
  </si>
  <si>
    <t>Налог, взимаемый с налогоплательщиков, выбравших в качестве объекта налогообложения доходы</t>
  </si>
  <si>
    <t>98.0.00.91060</t>
  </si>
  <si>
    <t xml:space="preserve">Подпрограмма 2 "Развитие транспортной инфраструктуры муниципального района "Заполярный район" </t>
  </si>
  <si>
    <t>Исполнение судебных актов РФ и мировых соглашений по возмещению причиненного вреда</t>
  </si>
  <si>
    <t>98.0.00.91030</t>
  </si>
  <si>
    <t>98.0.00.91300</t>
  </si>
  <si>
    <t>Другие вопросы в области национальной экономики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</si>
  <si>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2019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</si>
  <si>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2019 год"</t>
  </si>
  <si>
    <t>12</t>
  </si>
  <si>
    <t>40.0.00.00000</t>
  </si>
  <si>
    <t>40.0.00.93010</t>
  </si>
  <si>
    <t>000 1 00 00000 00 0000 000</t>
  </si>
  <si>
    <t>000 1 01 00000 00 0000 000</t>
  </si>
  <si>
    <t>000 1 01 02000 01 0000 110</t>
  </si>
  <si>
    <t>000 1 05 00000 00 0000 000</t>
  </si>
  <si>
    <t>000 1 06 00000 00 0000 000</t>
  </si>
  <si>
    <t>000 1 06 01000 00 0000 110</t>
  </si>
  <si>
    <t>000 1 06 06000 00 0000 110</t>
  </si>
  <si>
    <t>000 1 06 06040 00 0000 110</t>
  </si>
  <si>
    <t>000 1 08 04000 01 0000 110</t>
  </si>
  <si>
    <t>000 1 11 00000 00 0000 000</t>
  </si>
  <si>
    <t>000 1 11 09000 00 0000 120</t>
  </si>
  <si>
    <t>000 2 02 00000 00 0000 000</t>
  </si>
  <si>
    <t>330 2 02 49999 00 0000 150</t>
  </si>
  <si>
    <t>000 2 02 10000 00 0000 150</t>
  </si>
  <si>
    <t>000 2 02 15001 00 0000 150</t>
  </si>
  <si>
    <t>330 2 02 15001 10 0000 150</t>
  </si>
  <si>
    <t>000 2 02 19999 00 0000 150</t>
  </si>
  <si>
    <t>000 2 02 19999 10 0000 150</t>
  </si>
  <si>
    <t>330 2 02 19999 10 0000 150</t>
  </si>
  <si>
    <t>330 2 02 29999 10 0000 150</t>
  </si>
  <si>
    <t>000 2 02 30000 00 0000 150</t>
  </si>
  <si>
    <t>000 2 02 30024 00 0000 150</t>
  </si>
  <si>
    <t>000 2 02 30024 10 0000 150</t>
  </si>
  <si>
    <t>330 2 02 30024 10 0000 150</t>
  </si>
  <si>
    <t>000 2 02 35118 00 0000 150</t>
  </si>
  <si>
    <t>330 2 02 35118 10 0000 150</t>
  </si>
  <si>
    <t>000 2 02 40000 00 0000 150</t>
  </si>
  <si>
    <t>Иные межбюджетные трансферты на выполнение мероприятий, предусмотренных МП "Безопасность на территории муниципального района "Заполярный район" на 2019-2023 годы", в том числе:</t>
  </si>
  <si>
    <t>Предоставление иных межбюджетных трансфертов муниципальным образованиям на обозначение и содержание снегоходных маршрутов</t>
  </si>
  <si>
    <t>000 2 02 40014 00 0000 150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</si>
  <si>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МР "ЗР", в том числе:</t>
  </si>
  <si>
    <t>Ремонт квартиры № 1 в жилом доме № 14 по ул. Лесная в д. Андег МО "Андегский сельсовет" Ненецкого автономного округа</t>
  </si>
  <si>
    <t>предупреждение и ликвидация ЧС в границах поселений муниципальных образований</t>
  </si>
  <si>
    <t>Специальные расходы</t>
  </si>
  <si>
    <t>Приобретение праздничной атрибутики для оформления поселений НАО за счет средств ООО "ЛУКОЙЛ-Коми"</t>
  </si>
  <si>
    <t>Капитальный ремонт крыши жилого дома № 17 по ул. Набережная д. Андег МО "Андегский сельсовет" НАО</t>
  </si>
  <si>
    <t>31.1.00.89210</t>
  </si>
  <si>
    <t>Ремонт многоквартирного жилого дома № 4 по ул. Озерная в д. Андег МО "Андегский сельсовет" НАО</t>
  </si>
  <si>
    <t>182 1 01 02010 01 0000 110</t>
  </si>
  <si>
    <t>Расходы выплату пенсий за выслугу лет лицам, замещавшим выборные должности и должности  муниципальной службы</t>
  </si>
  <si>
    <t>Предупреждение и ликвидация ЧС в границах поселений муниципальных образований</t>
  </si>
  <si>
    <t>Налоговые и неналоговые доходы</t>
  </si>
  <si>
    <t>Налог на прибыль, доходы</t>
  </si>
  <si>
    <t>Налог на доходы физических лиц с доходов, источником которых является налоговый агент, за исключением доходов в отношении которых исчисление и уплата налога осуществляются в соответствии со ст.227,227.1 и 228 НК РФ</t>
  </si>
  <si>
    <t>Налог на доходы физических лиц с доходов, полученных физическими лицами в соответствии со статьей 228 НК РФ</t>
  </si>
  <si>
    <t>Налоги на совокупный доход</t>
  </si>
  <si>
    <t>Земельный налог с организаций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</si>
  <si>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</si>
  <si>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</si>
  <si>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 xml:space="preserve"> ШТРАФЫ, САНКЦИИ, ВОЗМЕЩЕНИЕ УЩЕРБА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</si>
  <si>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</si>
  <si>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</si>
  <si>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 xml:space="preserve">Дотации бюджетам субъектов Российской Федерации </t>
  </si>
  <si>
    <t>Дотации бюджетам сельских поселений на выравнивание бюджетной обеспеченности</t>
  </si>
  <si>
    <t xml:space="preserve">Прочие субсидии </t>
  </si>
  <si>
    <t xml:space="preserve">Прочие субсидии бюджетам сельских поселений 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</si>
  <si>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войны,ветеранов боевых действий, участников локальных войн и вооруженных конфликтов</t>
  </si>
  <si>
    <t>Субсидии бюджетам муниципальных образований Ненецкого автономного округа на реализацию проекта по поддержке местных инициатив</t>
  </si>
  <si>
    <t>Субвенции бюджетам бюджетной системы Российской Федерации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</si>
  <si>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</si>
  <si>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Субвенции бюджетам на осуществление первичного воинского учета на территориях где отсутствуют военные комиссариаты</t>
  </si>
  <si>
    <t>Иные межбюджетные трансферты в рамках МП "Безопасность на территории муниципального района "Заполярный район" на 2019-2023 годы"</t>
  </si>
  <si>
    <t>Иные межбюджетные трансферты в рамках подпрограммы 2 "Развитие транспортной инфраструктуры муниципального района "Заполярный район", в том числе:</t>
  </si>
  <si>
    <t xml:space="preserve">Прочие межбюджетные трансферты, передаваемые бюджетам сельских поселений </t>
  </si>
  <si>
    <t>Иные межбюджетные трансферты в рамках подпрограммы 2 "Управление муниципальным имуществом",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</si>
  <si>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</si>
  <si>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Расходы на выплату пенсий за выслугу лет лицам, замещавшим выборные должности и должности муниципальной службы</t>
  </si>
  <si>
    <t>Иные межбюджетные трансферты в рамках подпрограммы 1 "Строитльство (приобретение) и проведение мероприятий по капитальному и текущему ремонту жилых помещений МР "ЗР", в том числе: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</si>
  <si>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МР "ЗР"</t>
  </si>
  <si>
    <t>Ремонт жилого дома № 4 по ул. Набережная д. Андег</t>
  </si>
  <si>
    <t>Ремонт жилого дома № 5 по ул. Набережная д. Андег</t>
  </si>
  <si>
    <t>Подпрограмма 1 "Строительство (приобретение) и проведение мероприятий по капитальному и текущему ремонту жилых помещений МР "ЗР"</t>
  </si>
  <si>
    <t>Ремонт квартиры № 1 жилого дома по ул. Лесная д. 14 в д. Андег МО "Андегский сельсовет" Ненецкого автономного округа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</si>
  <si>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муниципальных образований, предназначенных под складирование отходов</t>
  </si>
  <si>
    <t>Муниципальная программа "Безопасность на территории мунципального района "Заполярный район" на 2019-2023 годы"</t>
  </si>
  <si>
    <t>Предоставление межбюджетного трансферта на мероприятие "Приобретение и доставка 8 комплектов пожарных щитов в д.Андег"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</si>
  <si>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</si>
  <si>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Иные межбюджетные трансферты местным бюджетам на осуществление доплаты до величины минимального размера оплаты труда, установленного федеральным законодательством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</si>
  <si>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</si>
  <si>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</si>
  <si>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</si>
  <si>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</si>
  <si>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 xml:space="preserve">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</si>
  <si>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</si>
  <si>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182 1 01 02030 01 0000 110 </t>
  </si>
  <si>
    <t>182 1 05 01000 00 0000 110</t>
  </si>
  <si>
    <t>182 1 05 01011 01 0000 110</t>
  </si>
  <si>
    <t>182 1 05 03000 01 0000 110</t>
  </si>
  <si>
    <t>000 1 06 06030 00 0000 110</t>
  </si>
  <si>
    <t>000 1 08 00000 00 0000 000</t>
  </si>
  <si>
    <t>330 1 16 00000 00 0000 000</t>
  </si>
  <si>
    <t>330 1 16 33000 00 0000 140</t>
  </si>
  <si>
    <t xml:space="preserve">000 2 00 00000 00 0000 000 </t>
  </si>
  <si>
    <t>330 2 02 20000 00 0000 150</t>
  </si>
  <si>
    <t>330 2 02 29999 00 0000 150</t>
  </si>
  <si>
    <t>330 2 02 299990 10 0000 150</t>
  </si>
  <si>
    <t>330 2 02 299990 10 0000 151</t>
  </si>
  <si>
    <t>330 2 02 04999 10 0000 150</t>
  </si>
  <si>
    <t>331 2 02 49999 10 0000 151</t>
  </si>
  <si>
    <t>332 2 02 49999 10 0000 151</t>
  </si>
  <si>
    <t>333 2 02 49999 10 0000 151</t>
  </si>
  <si>
    <t>000 2 19 60010 10 0000 151</t>
  </si>
  <si>
    <t>330 2 19 60010 10 0000 151</t>
  </si>
  <si>
    <t>330 2 18 00000 00 0000 000</t>
  </si>
  <si>
    <t>330 2 18 00000 10 0000 151</t>
  </si>
  <si>
    <t>330 2 18 60010 10 0000 151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</si>
  <si>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</si>
  <si>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</si>
  <si>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330 2 19 00000 00 0000 000</t>
  </si>
  <si>
    <t>330 2 19 00000 10 0000 150</t>
  </si>
  <si>
    <t>330 2 19 60010 10 0000 150</t>
  </si>
  <si>
    <t>Доходы местного бюджета за 2020 год по кодам классификации доходов бюджета</t>
  </si>
  <si>
    <t>Муниципальная программа "Развитие коммунальной инфраструктуры  муниципального района "Заполярный район" на 2020-2030 годы"</t>
  </si>
  <si>
    <t>Иные межбюджетные трансферты в рамках   МП "Развитие коммунальной инфраструктуры  муниципального района "Заполярный район" на 2020-2030 годы"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</si>
  <si>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</si>
  <si>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</si>
  <si>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98.0.00.91010</t>
  </si>
  <si>
    <t>Утверждённые уточненные бюджетные 
назначения на  2020 год</t>
  </si>
  <si>
    <t xml:space="preserve">Уточненные утверждённые бюджетные 
назначения на 2020 год </t>
  </si>
  <si>
    <t>Уточненный план на 2020 год</t>
  </si>
  <si>
    <t>Муниципальная программа "Безопасность на территории муниципального района "Заполярный район" на 2019-2023 годы", в том числе</t>
  </si>
  <si>
    <t>Иные межбюджетные трансферты в рамках МП "Безопасность на территории муниципального района "Заполярный район" на 2019-2023 годы", в том числе</t>
  </si>
  <si>
    <t>Муниципальная программа  "Комплексное развитие муниципального района "Заполярный район" на 2017-2022 годы"</t>
  </si>
  <si>
    <t>Подпрограмма 2 "Развитие транспортной инфраструктуры муниципального района "Заполярный район"</t>
  </si>
  <si>
    <t>Муниципальная программа "Развитие коммунальной инфраструктуры муниципального района" Заполярный район" на 2020-2030 годы"</t>
  </si>
  <si>
    <t>Иные межбюджетные трансферты в рамках МП "Развитие коммунальной инфраструктуры муниципального района "Заполярный район" на 2020-2030 годы, в том числе:</t>
  </si>
  <si>
    <t>Иные межбюджетные трансферты на организацию ритуальных услуг, в том числе:</t>
  </si>
  <si>
    <t>Расходы на выплаты персоналу в целях обеспечения 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</si>
  <si>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</si>
  <si>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Иные межбюджетные трансферты в рамках подпрограммы 2  "Развитие транспортной инфраструктуры муниципального района "Заполярный район", в том числе</t>
  </si>
  <si>
    <t>Субвенция местным бюджетам на 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</si>
  <si>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Муниципальная программа "Безопасность на территории муниципального района "Заполярный район" на 2019-2023 годы"</t>
  </si>
  <si>
    <t>Обеспечение первичных мер пожарной безопасности</t>
  </si>
  <si>
    <t>Мероприятия в рамках муниципальной программы "Поддержка  малого и среднего предпринимательства в муниципальном образовании "Андегский сельсовет" Ненецкого автономного округа на 2020 год"</t>
  </si>
  <si>
    <t>Муниципальная программа "Старшее поколение на 2020 год на территории МО "Андегский сельсовет" НАО"</t>
  </si>
  <si>
    <t xml:space="preserve">Мероприятия в рамках муниципальной программы "Старшее поколение на 2020 год МО "Андегский сельсовет" НАО" </t>
  </si>
  <si>
    <t>Софинансирование за счет средств бюджетов поселений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вооружённых конфликтов</t>
  </si>
  <si>
    <t>Эксплуатационные и иные расходы по содержанию и обслуживанию объектов муниципальной казны</t>
  </si>
  <si>
    <t>Исполнено за 2 квартал 2020 года</t>
  </si>
  <si>
    <t>Расходы местного бюджета по ведомственной структуре расходов местного бюджета за 2 квартал 2020 года</t>
  </si>
  <si>
    <t>Исполено за 2 квартал 2020 года</t>
  </si>
  <si>
    <t>Расходы местного бюджета по разделам и подразделам классификации расходов бюджетов за 2 квартал 2020 года</t>
  </si>
  <si>
    <t>Источники финансирования дефицита бюджета по кодам классификации источников финансирования дефицитов бюджетов за 2 квартал  2020 года</t>
  </si>
  <si>
    <t>Исполнено за 2 квартал 2020 год</t>
  </si>
  <si>
    <t>Реализация проекта "Устройство деревянных тротоуаров в д. Андег"</t>
  </si>
  <si>
    <t>Приложение № 1
( к Постановлению МО
«Андегский сельсовет» НАО № 34  от 20.08.2020 г.)</t>
  </si>
  <si>
    <t>Приложение № 2
( к решению Постановлению МО
«Андегский сельсовет» НАО № 34  от 20.08.2020 г.)</t>
  </si>
  <si>
    <t>Приложение №3
( к решению Постановлению МО
«Андегский сельсовет» НАО № 34 от 20.08.2020 г.)</t>
  </si>
  <si>
    <t>Приложение № 4
( к  Постановлению МО
«Андегский сельсовет» НАО №34 от 20.08.2020 г.)</t>
  </si>
</sst>
</file>

<file path=xl/styles.xml><?xml version="1.0" encoding="utf-8"?>
<styleSheet xmlns="http://schemas.openxmlformats.org/spreadsheetml/2006/main">
  <numFmts count="7">
    <numFmt numFmtId="43" formatCode="_-* #,##0.00_р_._-;\-* #,##0.00_р_._-;_-* &quot;-&quot;??_р_._-;_-@_-"/>
    <numFmt numFmtId="164" formatCode="0.0"/>
    <numFmt numFmtId="165" formatCode="#,##0.0_ ;[Red]\-#,##0.0\ "/>
    <numFmt numFmtId="166" formatCode="#,##0.0"/>
    <numFmt numFmtId="167" formatCode="#,##0_ ;[Red]\-#,##0\ "/>
    <numFmt numFmtId="168" formatCode="#,##0.000_ ;[Red]\-#,##0.000\ "/>
    <numFmt numFmtId="169" formatCode="#,##0.0_р_."/>
  </numFmts>
  <fonts count="46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12"/>
      <name val="Arial Cyr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 CYR"/>
      <charset val="204"/>
    </font>
    <font>
      <sz val="10"/>
      <name val="Times New Roman CYR"/>
      <charset val="204"/>
    </font>
    <font>
      <i/>
      <sz val="10"/>
      <name val="Times New Roman CYR"/>
    </font>
    <font>
      <sz val="10"/>
      <color indexed="10"/>
      <name val="Times New Roman"/>
      <family val="1"/>
      <charset val="204"/>
    </font>
    <font>
      <sz val="8"/>
      <color rgb="FF000000"/>
      <name val="Arial Cyr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3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30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8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" fillId="0" borderId="0" applyFill="0" applyBorder="0" applyAlignment="0" applyProtection="0"/>
    <xf numFmtId="0" fontId="18" fillId="4" borderId="0" applyNumberFormat="0" applyBorder="0" applyAlignment="0" applyProtection="0"/>
    <xf numFmtId="0" fontId="30" fillId="0" borderId="0"/>
    <xf numFmtId="0" fontId="38" fillId="0" borderId="31">
      <alignment horizontal="left" wrapText="1" indent="2"/>
    </xf>
    <xf numFmtId="4" fontId="38" fillId="0" borderId="32">
      <alignment horizontal="right" wrapText="1"/>
    </xf>
    <xf numFmtId="49" fontId="38" fillId="0" borderId="32">
      <alignment horizontal="center"/>
    </xf>
    <xf numFmtId="4" fontId="38" fillId="0" borderId="32">
      <alignment horizontal="right" shrinkToFit="1"/>
    </xf>
    <xf numFmtId="0" fontId="38" fillId="0" borderId="31">
      <alignment horizontal="left" wrapText="1" indent="2"/>
    </xf>
    <xf numFmtId="49" fontId="38" fillId="0" borderId="32">
      <alignment horizontal="center"/>
    </xf>
  </cellStyleXfs>
  <cellXfs count="403">
    <xf numFmtId="0" fontId="0" fillId="0" borderId="0" xfId="0"/>
    <xf numFmtId="0" fontId="19" fillId="0" borderId="0" xfId="0" applyFont="1" applyAlignment="1">
      <alignment wrapText="1"/>
    </xf>
    <xf numFmtId="49" fontId="19" fillId="0" borderId="0" xfId="0" applyNumberFormat="1" applyFont="1" applyAlignment="1">
      <alignment wrapText="1"/>
    </xf>
    <xf numFmtId="0" fontId="23" fillId="0" borderId="0" xfId="0" applyFont="1"/>
    <xf numFmtId="0" fontId="19" fillId="0" borderId="0" xfId="0" applyFont="1"/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right"/>
    </xf>
    <xf numFmtId="0" fontId="24" fillId="0" borderId="10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49" fontId="19" fillId="0" borderId="10" xfId="0" applyNumberFormat="1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10" xfId="0" applyFont="1" applyFill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/>
    </xf>
    <xf numFmtId="0" fontId="26" fillId="0" borderId="10" xfId="0" applyFont="1" applyBorder="1" applyAlignment="1">
      <alignment horizontal="left"/>
    </xf>
    <xf numFmtId="0" fontId="26" fillId="0" borderId="10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NumberFormat="1"/>
    <xf numFmtId="0" fontId="0" fillId="0" borderId="0" xfId="0" applyFont="1"/>
    <xf numFmtId="0" fontId="26" fillId="0" borderId="10" xfId="0" applyFont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0" fontId="26" fillId="24" borderId="11" xfId="0" applyFont="1" applyFill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wrapText="1"/>
    </xf>
    <xf numFmtId="49" fontId="26" fillId="24" borderId="11" xfId="0" applyNumberFormat="1" applyFont="1" applyFill="1" applyBorder="1" applyAlignment="1">
      <alignment horizontal="center" vertical="center" wrapText="1"/>
    </xf>
    <xf numFmtId="49" fontId="26" fillId="24" borderId="11" xfId="0" applyNumberFormat="1" applyFont="1" applyFill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49" fontId="19" fillId="25" borderId="10" xfId="0" applyNumberFormat="1" applyFont="1" applyFill="1" applyBorder="1" applyAlignment="1">
      <alignment horizontal="center" vertical="center"/>
    </xf>
    <xf numFmtId="49" fontId="26" fillId="25" borderId="10" xfId="0" applyNumberFormat="1" applyFont="1" applyFill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/>
    </xf>
    <xf numFmtId="49" fontId="26" fillId="0" borderId="10" xfId="0" applyNumberFormat="1" applyFont="1" applyFill="1" applyBorder="1" applyAlignment="1">
      <alignment horizontal="center" vertical="center"/>
    </xf>
    <xf numFmtId="49" fontId="19" fillId="25" borderId="10" xfId="0" applyNumberFormat="1" applyFont="1" applyFill="1" applyBorder="1" applyAlignment="1">
      <alignment horizontal="center" vertical="center" wrapText="1"/>
    </xf>
    <xf numFmtId="49" fontId="26" fillId="24" borderId="10" xfId="0" applyNumberFormat="1" applyFont="1" applyFill="1" applyBorder="1" applyAlignment="1">
      <alignment horizontal="center" vertical="center" wrapText="1"/>
    </xf>
    <xf numFmtId="49" fontId="26" fillId="24" borderId="1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Alignment="1">
      <alignment horizontal="right" wrapText="1"/>
    </xf>
    <xf numFmtId="49" fontId="26" fillId="25" borderId="10" xfId="0" applyNumberFormat="1" applyFont="1" applyFill="1" applyBorder="1" applyAlignment="1">
      <alignment horizontal="center" vertical="center" wrapText="1"/>
    </xf>
    <xf numFmtId="0" fontId="29" fillId="0" borderId="0" xfId="36" applyFont="1" applyAlignment="1">
      <alignment horizontal="center"/>
    </xf>
    <xf numFmtId="0" fontId="30" fillId="0" borderId="0" xfId="36"/>
    <xf numFmtId="0" fontId="29" fillId="0" borderId="0" xfId="36" applyFont="1" applyAlignment="1">
      <alignment horizontal="right"/>
    </xf>
    <xf numFmtId="0" fontId="30" fillId="0" borderId="0" xfId="36" applyAlignment="1">
      <alignment horizontal="right"/>
    </xf>
    <xf numFmtId="49" fontId="19" fillId="27" borderId="10" xfId="0" applyNumberFormat="1" applyFont="1" applyFill="1" applyBorder="1" applyAlignment="1">
      <alignment horizontal="center" vertical="center" shrinkToFit="1"/>
    </xf>
    <xf numFmtId="0" fontId="0" fillId="28" borderId="0" xfId="0" applyFill="1"/>
    <xf numFmtId="0" fontId="26" fillId="0" borderId="11" xfId="0" applyFont="1" applyFill="1" applyBorder="1" applyAlignment="1">
      <alignment horizontal="center" vertical="center" wrapText="1"/>
    </xf>
    <xf numFmtId="0" fontId="24" fillId="0" borderId="14" xfId="36" applyFont="1" applyBorder="1" applyAlignment="1">
      <alignment horizontal="center" vertical="center"/>
    </xf>
    <xf numFmtId="0" fontId="24" fillId="0" borderId="15" xfId="36" applyFont="1" applyBorder="1" applyAlignment="1">
      <alignment horizontal="center" vertical="center" wrapText="1"/>
    </xf>
    <xf numFmtId="0" fontId="20" fillId="0" borderId="16" xfId="36" applyFont="1" applyBorder="1" applyAlignment="1">
      <alignment horizontal="center" vertical="center"/>
    </xf>
    <xf numFmtId="0" fontId="20" fillId="0" borderId="17" xfId="36" applyFont="1" applyBorder="1" applyAlignment="1">
      <alignment horizontal="center" vertical="center"/>
    </xf>
    <xf numFmtId="0" fontId="20" fillId="0" borderId="17" xfId="36" applyFont="1" applyBorder="1" applyAlignment="1">
      <alignment horizontal="center" vertical="center" wrapText="1"/>
    </xf>
    <xf numFmtId="0" fontId="20" fillId="0" borderId="16" xfId="36" applyFont="1" applyBorder="1" applyAlignment="1">
      <alignment horizontal="left" vertical="center" wrapText="1"/>
    </xf>
    <xf numFmtId="49" fontId="19" fillId="24" borderId="10" xfId="0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24" fillId="24" borderId="1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24" fillId="24" borderId="11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25" borderId="10" xfId="0" applyFont="1" applyFill="1" applyBorder="1" applyAlignment="1">
      <alignment horizontal="left" vertical="center" wrapText="1"/>
    </xf>
    <xf numFmtId="0" fontId="19" fillId="27" borderId="10" xfId="0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26" fillId="25" borderId="10" xfId="0" applyFont="1" applyFill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4" fillId="24" borderId="18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left" vertical="center" wrapText="1"/>
    </xf>
    <xf numFmtId="49" fontId="26" fillId="0" borderId="10" xfId="0" applyNumberFormat="1" applyFont="1" applyFill="1" applyBorder="1" applyAlignment="1">
      <alignment horizontal="center" vertical="center" shrinkToFit="1"/>
    </xf>
    <xf numFmtId="0" fontId="26" fillId="24" borderId="10" xfId="0" applyFont="1" applyFill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vertical="center" wrapText="1"/>
    </xf>
    <xf numFmtId="49" fontId="26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horizontal="left" vertical="center" wrapText="1"/>
    </xf>
    <xf numFmtId="0" fontId="32" fillId="0" borderId="11" xfId="0" applyFont="1" applyFill="1" applyBorder="1" applyAlignment="1">
      <alignment horizontal="center" vertical="center" wrapText="1"/>
    </xf>
    <xf numFmtId="49" fontId="32" fillId="0" borderId="10" xfId="0" applyNumberFormat="1" applyFont="1" applyFill="1" applyBorder="1" applyAlignment="1">
      <alignment horizontal="center" vertical="center" wrapText="1"/>
    </xf>
    <xf numFmtId="49" fontId="32" fillId="0" borderId="10" xfId="0" applyNumberFormat="1" applyFont="1" applyFill="1" applyBorder="1" applyAlignment="1">
      <alignment horizontal="center" vertical="center"/>
    </xf>
    <xf numFmtId="0" fontId="32" fillId="25" borderId="10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center" vertical="center" wrapText="1"/>
    </xf>
    <xf numFmtId="49" fontId="32" fillId="25" borderId="10" xfId="0" applyNumberFormat="1" applyFont="1" applyFill="1" applyBorder="1" applyAlignment="1">
      <alignment horizontal="center" vertical="center" wrapText="1"/>
    </xf>
    <xf numFmtId="49" fontId="32" fillId="25" borderId="10" xfId="0" applyNumberFormat="1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49" fontId="32" fillId="0" borderId="10" xfId="0" applyNumberFormat="1" applyFont="1" applyBorder="1" applyAlignment="1">
      <alignment horizontal="center" vertical="center" wrapText="1"/>
    </xf>
    <xf numFmtId="49" fontId="32" fillId="0" borderId="10" xfId="0" applyNumberFormat="1" applyFont="1" applyBorder="1" applyAlignment="1">
      <alignment horizontal="center" vertical="center"/>
    </xf>
    <xf numFmtId="0" fontId="26" fillId="27" borderId="10" xfId="0" applyFont="1" applyFill="1" applyBorder="1" applyAlignment="1">
      <alignment horizontal="left" vertical="center" wrapText="1"/>
    </xf>
    <xf numFmtId="49" fontId="26" fillId="27" borderId="10" xfId="0" applyNumberFormat="1" applyFont="1" applyFill="1" applyBorder="1" applyAlignment="1">
      <alignment horizontal="center" vertical="center" shrinkToFit="1"/>
    </xf>
    <xf numFmtId="0" fontId="32" fillId="27" borderId="10" xfId="0" applyFont="1" applyFill="1" applyBorder="1" applyAlignment="1">
      <alignment horizontal="left" vertical="center" wrapText="1"/>
    </xf>
    <xf numFmtId="49" fontId="32" fillId="27" borderId="10" xfId="0" applyNumberFormat="1" applyFont="1" applyFill="1" applyBorder="1" applyAlignment="1">
      <alignment horizontal="center" vertical="center" shrinkToFit="1"/>
    </xf>
    <xf numFmtId="49" fontId="32" fillId="0" borderId="10" xfId="0" applyNumberFormat="1" applyFont="1" applyFill="1" applyBorder="1" applyAlignment="1">
      <alignment horizontal="center" vertical="center" shrinkToFit="1"/>
    </xf>
    <xf numFmtId="0" fontId="24" fillId="0" borderId="18" xfId="0" applyFont="1" applyFill="1" applyBorder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left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left" vertical="center" wrapText="1"/>
    </xf>
    <xf numFmtId="0" fontId="32" fillId="0" borderId="18" xfId="0" applyFont="1" applyFill="1" applyBorder="1" applyAlignment="1">
      <alignment horizontal="left" vertical="center" wrapText="1"/>
    </xf>
    <xf numFmtId="0" fontId="32" fillId="0" borderId="18" xfId="0" applyFont="1" applyBorder="1" applyAlignment="1">
      <alignment horizontal="left" vertical="center" wrapText="1"/>
    </xf>
    <xf numFmtId="0" fontId="19" fillId="0" borderId="25" xfId="0" applyFont="1" applyFill="1" applyBorder="1" applyAlignment="1">
      <alignment horizontal="left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left" vertical="center" wrapText="1"/>
    </xf>
    <xf numFmtId="49" fontId="32" fillId="0" borderId="13" xfId="0" applyNumberFormat="1" applyFont="1" applyBorder="1" applyAlignment="1">
      <alignment horizontal="center" vertical="center" wrapText="1"/>
    </xf>
    <xf numFmtId="49" fontId="32" fillId="0" borderId="13" xfId="0" applyNumberFormat="1" applyFont="1" applyBorder="1" applyAlignment="1">
      <alignment horizontal="center" vertical="center"/>
    </xf>
    <xf numFmtId="49" fontId="32" fillId="0" borderId="13" xfId="0" applyNumberFormat="1" applyFont="1" applyFill="1" applyBorder="1" applyAlignment="1">
      <alignment horizontal="center" vertical="center" shrinkToFit="1"/>
    </xf>
    <xf numFmtId="49" fontId="32" fillId="0" borderId="13" xfId="0" applyNumberFormat="1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 wrapText="1"/>
    </xf>
    <xf numFmtId="0" fontId="24" fillId="29" borderId="10" xfId="0" applyFont="1" applyFill="1" applyBorder="1" applyAlignment="1">
      <alignment horizontal="left" vertical="center" wrapText="1"/>
    </xf>
    <xf numFmtId="0" fontId="26" fillId="29" borderId="11" xfId="0" applyFont="1" applyFill="1" applyBorder="1" applyAlignment="1">
      <alignment horizontal="center" vertical="center" wrapText="1"/>
    </xf>
    <xf numFmtId="49" fontId="26" fillId="29" borderId="10" xfId="0" applyNumberFormat="1" applyFont="1" applyFill="1" applyBorder="1" applyAlignment="1">
      <alignment horizontal="center" vertical="center" wrapText="1"/>
    </xf>
    <xf numFmtId="49" fontId="26" fillId="29" borderId="10" xfId="0" applyNumberFormat="1" applyFont="1" applyFill="1" applyBorder="1" applyAlignment="1">
      <alignment horizontal="center" vertical="center"/>
    </xf>
    <xf numFmtId="0" fontId="26" fillId="29" borderId="10" xfId="0" applyFont="1" applyFill="1" applyBorder="1" applyAlignment="1">
      <alignment horizontal="left" vertical="center" wrapText="1"/>
    </xf>
    <xf numFmtId="0" fontId="24" fillId="29" borderId="20" xfId="0" applyFont="1" applyFill="1" applyBorder="1" applyAlignment="1">
      <alignment horizontal="left" vertical="center" wrapText="1"/>
    </xf>
    <xf numFmtId="49" fontId="26" fillId="29" borderId="10" xfId="0" applyNumberFormat="1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left" vertical="center" wrapText="1"/>
    </xf>
    <xf numFmtId="0" fontId="24" fillId="0" borderId="19" xfId="0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horizontal="left" vertical="center" wrapText="1"/>
    </xf>
    <xf numFmtId="49" fontId="26" fillId="0" borderId="23" xfId="0" applyNumberFormat="1" applyFont="1" applyFill="1" applyBorder="1" applyAlignment="1">
      <alignment horizontal="center" vertical="center" shrinkToFit="1"/>
    </xf>
    <xf numFmtId="0" fontId="24" fillId="29" borderId="18" xfId="0" applyFont="1" applyFill="1" applyBorder="1" applyAlignment="1">
      <alignment horizontal="left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/>
    </xf>
    <xf numFmtId="49" fontId="24" fillId="29" borderId="10" xfId="0" applyNumberFormat="1" applyFont="1" applyFill="1" applyBorder="1" applyAlignment="1">
      <alignment horizontal="center" vertical="center" wrapText="1"/>
    </xf>
    <xf numFmtId="49" fontId="24" fillId="29" borderId="10" xfId="0" applyNumberFormat="1" applyFont="1" applyFill="1" applyBorder="1" applyAlignment="1">
      <alignment horizontal="center" vertical="center"/>
    </xf>
    <xf numFmtId="0" fontId="26" fillId="30" borderId="10" xfId="0" applyFont="1" applyFill="1" applyBorder="1" applyAlignment="1">
      <alignment horizontal="left" vertical="center" wrapText="1"/>
    </xf>
    <xf numFmtId="49" fontId="26" fillId="30" borderId="10" xfId="0" applyNumberFormat="1" applyFont="1" applyFill="1" applyBorder="1" applyAlignment="1">
      <alignment horizontal="center" vertical="center" shrinkToFit="1"/>
    </xf>
    <xf numFmtId="0" fontId="19" fillId="0" borderId="18" xfId="0" applyFont="1" applyFill="1" applyBorder="1" applyAlignment="1">
      <alignment horizontal="left" vertical="center" wrapText="1"/>
    </xf>
    <xf numFmtId="0" fontId="26" fillId="29" borderId="18" xfId="0" applyFont="1" applyFill="1" applyBorder="1" applyAlignment="1">
      <alignment horizontal="left" vertical="center" wrapText="1"/>
    </xf>
    <xf numFmtId="0" fontId="24" fillId="29" borderId="19" xfId="0" applyFont="1" applyFill="1" applyBorder="1" applyAlignment="1">
      <alignment horizontal="left" vertical="center" wrapText="1"/>
    </xf>
    <xf numFmtId="0" fontId="24" fillId="29" borderId="11" xfId="0" applyFont="1" applyFill="1" applyBorder="1" applyAlignment="1">
      <alignment horizontal="left" vertical="center" wrapText="1"/>
    </xf>
    <xf numFmtId="49" fontId="26" fillId="29" borderId="11" xfId="0" applyNumberFormat="1" applyFont="1" applyFill="1" applyBorder="1" applyAlignment="1">
      <alignment horizontal="center" vertical="center" wrapText="1"/>
    </xf>
    <xf numFmtId="49" fontId="26" fillId="29" borderId="11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left" vertical="center" wrapText="1"/>
    </xf>
    <xf numFmtId="49" fontId="26" fillId="0" borderId="12" xfId="0" applyNumberFormat="1" applyFont="1" applyFill="1" applyBorder="1" applyAlignment="1">
      <alignment horizontal="center" vertical="center" wrapText="1"/>
    </xf>
    <xf numFmtId="49" fontId="26" fillId="0" borderId="12" xfId="0" applyNumberFormat="1" applyFont="1" applyFill="1" applyBorder="1" applyAlignment="1">
      <alignment horizontal="center" vertical="center"/>
    </xf>
    <xf numFmtId="0" fontId="26" fillId="0" borderId="22" xfId="44" applyFont="1" applyBorder="1" applyAlignment="1">
      <alignment horizontal="left" wrapText="1"/>
    </xf>
    <xf numFmtId="0" fontId="19" fillId="0" borderId="22" xfId="44" applyFont="1" applyBorder="1" applyAlignment="1">
      <alignment horizontal="left" wrapText="1"/>
    </xf>
    <xf numFmtId="0" fontId="32" fillId="0" borderId="22" xfId="44" applyFont="1" applyBorder="1" applyAlignment="1">
      <alignment horizontal="left" wrapText="1"/>
    </xf>
    <xf numFmtId="49" fontId="26" fillId="0" borderId="22" xfId="44" applyNumberFormat="1" applyFont="1" applyBorder="1" applyAlignment="1">
      <alignment horizontal="center"/>
    </xf>
    <xf numFmtId="49" fontId="19" fillId="0" borderId="22" xfId="44" applyNumberFormat="1" applyFont="1" applyBorder="1" applyAlignment="1">
      <alignment horizontal="center"/>
    </xf>
    <xf numFmtId="49" fontId="32" fillId="0" borderId="22" xfId="44" applyNumberFormat="1" applyFont="1" applyBorder="1" applyAlignment="1">
      <alignment horizontal="center"/>
    </xf>
    <xf numFmtId="49" fontId="19" fillId="0" borderId="11" xfId="0" applyNumberFormat="1" applyFont="1" applyFill="1" applyBorder="1" applyAlignment="1">
      <alignment horizontal="center" vertical="center" wrapText="1"/>
    </xf>
    <xf numFmtId="49" fontId="32" fillId="0" borderId="11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4" fillId="0" borderId="16" xfId="36" applyFont="1" applyBorder="1" applyAlignment="1">
      <alignment horizontal="left" vertical="center" wrapText="1"/>
    </xf>
    <xf numFmtId="0" fontId="24" fillId="0" borderId="17" xfId="36" applyFont="1" applyBorder="1" applyAlignment="1">
      <alignment horizontal="center" vertical="center"/>
    </xf>
    <xf numFmtId="49" fontId="36" fillId="0" borderId="22" xfId="0" applyNumberFormat="1" applyFont="1" applyFill="1" applyBorder="1" applyAlignment="1">
      <alignment wrapText="1"/>
    </xf>
    <xf numFmtId="0" fontId="26" fillId="0" borderId="0" xfId="0" applyFont="1"/>
    <xf numFmtId="49" fontId="26" fillId="0" borderId="22" xfId="0" applyNumberFormat="1" applyFont="1" applyBorder="1" applyAlignment="1">
      <alignment horizontal="center" vertical="center"/>
    </xf>
    <xf numFmtId="49" fontId="32" fillId="0" borderId="2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26" fillId="0" borderId="10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165" fontId="24" fillId="24" borderId="10" xfId="0" applyNumberFormat="1" applyFont="1" applyFill="1" applyBorder="1" applyAlignment="1">
      <alignment horizontal="right" vertical="center"/>
    </xf>
    <xf numFmtId="165" fontId="26" fillId="0" borderId="10" xfId="0" applyNumberFormat="1" applyFont="1" applyFill="1" applyBorder="1" applyAlignment="1">
      <alignment horizontal="right" vertical="center"/>
    </xf>
    <xf numFmtId="165" fontId="26" fillId="24" borderId="11" xfId="0" applyNumberFormat="1" applyFont="1" applyFill="1" applyBorder="1" applyAlignment="1">
      <alignment horizontal="right" vertical="center"/>
    </xf>
    <xf numFmtId="165" fontId="26" fillId="29" borderId="10" xfId="0" applyNumberFormat="1" applyFont="1" applyFill="1" applyBorder="1" applyAlignment="1">
      <alignment horizontal="right" vertical="center"/>
    </xf>
    <xf numFmtId="165" fontId="19" fillId="0" borderId="10" xfId="0" applyNumberFormat="1" applyFont="1" applyBorder="1" applyAlignment="1">
      <alignment horizontal="right" vertical="center"/>
    </xf>
    <xf numFmtId="165" fontId="19" fillId="0" borderId="10" xfId="0" applyNumberFormat="1" applyFont="1" applyFill="1" applyBorder="1" applyAlignment="1">
      <alignment horizontal="right" vertical="center"/>
    </xf>
    <xf numFmtId="165" fontId="32" fillId="0" borderId="10" xfId="0" applyNumberFormat="1" applyFont="1" applyFill="1" applyBorder="1" applyAlignment="1">
      <alignment horizontal="right" vertical="center"/>
    </xf>
    <xf numFmtId="165" fontId="32" fillId="25" borderId="10" xfId="0" applyNumberFormat="1" applyFont="1" applyFill="1" applyBorder="1" applyAlignment="1">
      <alignment horizontal="right" vertical="center"/>
    </xf>
    <xf numFmtId="165" fontId="32" fillId="0" borderId="10" xfId="0" applyNumberFormat="1" applyFont="1" applyBorder="1" applyAlignment="1">
      <alignment horizontal="right" vertical="center"/>
    </xf>
    <xf numFmtId="165" fontId="26" fillId="25" borderId="10" xfId="0" applyNumberFormat="1" applyFont="1" applyFill="1" applyBorder="1" applyAlignment="1">
      <alignment horizontal="right" vertical="center"/>
    </xf>
    <xf numFmtId="165" fontId="19" fillId="25" borderId="10" xfId="0" applyNumberFormat="1" applyFont="1" applyFill="1" applyBorder="1" applyAlignment="1">
      <alignment horizontal="right" vertical="center"/>
    </xf>
    <xf numFmtId="165" fontId="19" fillId="0" borderId="10" xfId="0" applyNumberFormat="1" applyFont="1" applyFill="1" applyBorder="1" applyAlignment="1">
      <alignment horizontal="right" vertical="center" shrinkToFit="1"/>
    </xf>
    <xf numFmtId="165" fontId="32" fillId="0" borderId="10" xfId="0" applyNumberFormat="1" applyFont="1" applyFill="1" applyBorder="1" applyAlignment="1">
      <alignment horizontal="right" vertical="center" shrinkToFit="1"/>
    </xf>
    <xf numFmtId="165" fontId="26" fillId="29" borderId="10" xfId="0" applyNumberFormat="1" applyFont="1" applyFill="1" applyBorder="1" applyAlignment="1">
      <alignment horizontal="right" vertical="center" shrinkToFit="1"/>
    </xf>
    <xf numFmtId="165" fontId="26" fillId="0" borderId="10" xfId="0" applyNumberFormat="1" applyFont="1" applyFill="1" applyBorder="1" applyAlignment="1">
      <alignment horizontal="right" vertical="center" shrinkToFit="1"/>
    </xf>
    <xf numFmtId="165" fontId="26" fillId="0" borderId="10" xfId="0" applyNumberFormat="1" applyFont="1" applyBorder="1" applyAlignment="1">
      <alignment horizontal="right" vertical="center"/>
    </xf>
    <xf numFmtId="165" fontId="26" fillId="24" borderId="10" xfId="0" applyNumberFormat="1" applyFont="1" applyFill="1" applyBorder="1" applyAlignment="1">
      <alignment horizontal="right" vertical="center"/>
    </xf>
    <xf numFmtId="165" fontId="24" fillId="29" borderId="10" xfId="0" applyNumberFormat="1" applyFont="1" applyFill="1" applyBorder="1" applyAlignment="1">
      <alignment horizontal="right" vertical="center"/>
    </xf>
    <xf numFmtId="165" fontId="24" fillId="0" borderId="10" xfId="0" applyNumberFormat="1" applyFont="1" applyFill="1" applyBorder="1" applyAlignment="1">
      <alignment horizontal="right" vertical="center"/>
    </xf>
    <xf numFmtId="165" fontId="26" fillId="24" borderId="10" xfId="0" applyNumberFormat="1" applyFont="1" applyFill="1" applyBorder="1" applyAlignment="1">
      <alignment horizontal="right" vertical="center" shrinkToFit="1"/>
    </xf>
    <xf numFmtId="165" fontId="19" fillId="25" borderId="10" xfId="0" applyNumberFormat="1" applyFont="1" applyFill="1" applyBorder="1" applyAlignment="1">
      <alignment horizontal="right" vertical="center" shrinkToFit="1"/>
    </xf>
    <xf numFmtId="165" fontId="26" fillId="29" borderId="11" xfId="0" applyNumberFormat="1" applyFont="1" applyFill="1" applyBorder="1" applyAlignment="1">
      <alignment horizontal="right" vertical="center"/>
    </xf>
    <xf numFmtId="165" fontId="26" fillId="0" borderId="22" xfId="44" applyNumberFormat="1" applyFont="1" applyBorder="1" applyAlignment="1">
      <alignment horizontal="right"/>
    </xf>
    <xf numFmtId="165" fontId="19" fillId="0" borderId="22" xfId="44" applyNumberFormat="1" applyFont="1" applyBorder="1" applyAlignment="1">
      <alignment horizontal="right"/>
    </xf>
    <xf numFmtId="165" fontId="32" fillId="0" borderId="22" xfId="44" applyNumberFormat="1" applyFont="1" applyBorder="1" applyAlignment="1">
      <alignment horizontal="right"/>
    </xf>
    <xf numFmtId="165" fontId="26" fillId="0" borderId="12" xfId="0" applyNumberFormat="1" applyFont="1" applyFill="1" applyBorder="1" applyAlignment="1">
      <alignment horizontal="right" vertical="center"/>
    </xf>
    <xf numFmtId="165" fontId="26" fillId="25" borderId="10" xfId="0" applyNumberFormat="1" applyFont="1" applyFill="1" applyBorder="1" applyAlignment="1">
      <alignment horizontal="right" vertical="center" shrinkToFit="1"/>
    </xf>
    <xf numFmtId="165" fontId="32" fillId="25" borderId="10" xfId="0" applyNumberFormat="1" applyFont="1" applyFill="1" applyBorder="1" applyAlignment="1">
      <alignment horizontal="right" vertical="center" shrinkToFit="1"/>
    </xf>
    <xf numFmtId="165" fontId="32" fillId="0" borderId="13" xfId="0" applyNumberFormat="1" applyFont="1" applyBorder="1" applyAlignment="1">
      <alignment horizontal="right" vertical="center"/>
    </xf>
    <xf numFmtId="165" fontId="20" fillId="0" borderId="17" xfId="42" applyNumberFormat="1" applyFont="1" applyBorder="1" applyAlignment="1">
      <alignment horizontal="right" vertical="center"/>
    </xf>
    <xf numFmtId="165" fontId="20" fillId="0" borderId="14" xfId="0" applyNumberFormat="1" applyFont="1" applyBorder="1" applyAlignment="1">
      <alignment horizontal="right" vertical="center"/>
    </xf>
    <xf numFmtId="165" fontId="20" fillId="0" borderId="17" xfId="42" applyNumberFormat="1" applyFont="1" applyBorder="1" applyAlignment="1">
      <alignment horizontal="right" vertical="center" wrapText="1"/>
    </xf>
    <xf numFmtId="165" fontId="26" fillId="31" borderId="10" xfId="0" applyNumberFormat="1" applyFont="1" applyFill="1" applyBorder="1" applyAlignment="1">
      <alignment horizontal="right" vertical="center"/>
    </xf>
    <xf numFmtId="165" fontId="19" fillId="31" borderId="10" xfId="0" applyNumberFormat="1" applyFont="1" applyFill="1" applyBorder="1" applyAlignment="1">
      <alignment horizontal="right" vertical="center"/>
    </xf>
    <xf numFmtId="165" fontId="32" fillId="31" borderId="10" xfId="0" applyNumberFormat="1" applyFont="1" applyFill="1" applyBorder="1" applyAlignment="1">
      <alignment horizontal="right" vertical="center"/>
    </xf>
    <xf numFmtId="165" fontId="19" fillId="0" borderId="22" xfId="0" applyNumberFormat="1" applyFont="1" applyBorder="1" applyAlignment="1">
      <alignment horizontal="right" vertical="center"/>
    </xf>
    <xf numFmtId="165" fontId="32" fillId="0" borderId="22" xfId="0" applyNumberFormat="1" applyFont="1" applyBorder="1" applyAlignment="1">
      <alignment horizontal="right" vertical="center"/>
    </xf>
    <xf numFmtId="49" fontId="35" fillId="0" borderId="22" xfId="0" applyNumberFormat="1" applyFont="1" applyFill="1" applyBorder="1" applyAlignment="1">
      <alignment wrapText="1"/>
    </xf>
    <xf numFmtId="49" fontId="19" fillId="0" borderId="0" xfId="0" applyNumberFormat="1" applyFont="1"/>
    <xf numFmtId="49" fontId="19" fillId="0" borderId="0" xfId="0" applyNumberFormat="1" applyFont="1" applyAlignment="1">
      <alignment horizontal="center"/>
    </xf>
    <xf numFmtId="0" fontId="19" fillId="28" borderId="0" xfId="0" applyFont="1" applyFill="1"/>
    <xf numFmtId="165" fontId="32" fillId="0" borderId="28" xfId="0" applyNumberFormat="1" applyFont="1" applyFill="1" applyBorder="1" applyAlignment="1">
      <alignment horizontal="right" vertical="center"/>
    </xf>
    <xf numFmtId="165" fontId="19" fillId="31" borderId="22" xfId="0" applyNumberFormat="1" applyFont="1" applyFill="1" applyBorder="1" applyAlignment="1">
      <alignment horizontal="right" vertical="center"/>
    </xf>
    <xf numFmtId="165" fontId="19" fillId="31" borderId="21" xfId="0" applyNumberFormat="1" applyFont="1" applyFill="1" applyBorder="1" applyAlignment="1">
      <alignment horizontal="right" vertical="center"/>
    </xf>
    <xf numFmtId="165" fontId="32" fillId="0" borderId="21" xfId="0" applyNumberFormat="1" applyFont="1" applyFill="1" applyBorder="1" applyAlignment="1">
      <alignment horizontal="right" vertical="center"/>
    </xf>
    <xf numFmtId="0" fontId="26" fillId="24" borderId="11" xfId="0" applyFont="1" applyFill="1" applyBorder="1" applyAlignment="1">
      <alignment horizontal="left" vertical="center" wrapText="1"/>
    </xf>
    <xf numFmtId="0" fontId="26" fillId="29" borderId="11" xfId="0" applyFont="1" applyFill="1" applyBorder="1" applyAlignment="1">
      <alignment horizontal="left" vertical="center" wrapText="1"/>
    </xf>
    <xf numFmtId="0" fontId="26" fillId="24" borderId="18" xfId="0" applyFont="1" applyFill="1" applyBorder="1" applyAlignment="1">
      <alignment horizontal="left" vertical="center" wrapText="1"/>
    </xf>
    <xf numFmtId="0" fontId="26" fillId="29" borderId="2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26" fillId="0" borderId="19" xfId="0" applyFont="1" applyFill="1" applyBorder="1" applyAlignment="1">
      <alignment horizontal="left" vertical="center" wrapText="1"/>
    </xf>
    <xf numFmtId="0" fontId="26" fillId="0" borderId="22" xfId="0" applyFont="1" applyFill="1" applyBorder="1" applyAlignment="1">
      <alignment horizontal="left" vertical="center" wrapText="1"/>
    </xf>
    <xf numFmtId="165" fontId="39" fillId="0" borderId="32" xfId="46" applyNumberFormat="1" applyFont="1" applyAlignment="1" applyProtection="1">
      <alignment horizontal="right" vertical="center" wrapText="1"/>
    </xf>
    <xf numFmtId="49" fontId="19" fillId="0" borderId="11" xfId="0" applyNumberFormat="1" applyFont="1" applyFill="1" applyBorder="1" applyAlignment="1">
      <alignment horizontal="center" vertical="center"/>
    </xf>
    <xf numFmtId="165" fontId="19" fillId="0" borderId="11" xfId="0" applyNumberFormat="1" applyFont="1" applyFill="1" applyBorder="1" applyAlignment="1">
      <alignment horizontal="right" vertical="center"/>
    </xf>
    <xf numFmtId="49" fontId="32" fillId="0" borderId="12" xfId="0" applyNumberFormat="1" applyFont="1" applyFill="1" applyBorder="1" applyAlignment="1">
      <alignment horizontal="center" vertical="center"/>
    </xf>
    <xf numFmtId="165" fontId="32" fillId="0" borderId="12" xfId="0" applyNumberFormat="1" applyFont="1" applyFill="1" applyBorder="1" applyAlignment="1">
      <alignment horizontal="right" vertical="center"/>
    </xf>
    <xf numFmtId="49" fontId="34" fillId="29" borderId="22" xfId="0" applyNumberFormat="1" applyFont="1" applyFill="1" applyBorder="1" applyAlignment="1">
      <alignment wrapText="1"/>
    </xf>
    <xf numFmtId="49" fontId="19" fillId="29" borderId="10" xfId="0" applyNumberFormat="1" applyFont="1" applyFill="1" applyBorder="1" applyAlignment="1">
      <alignment horizontal="center" vertical="center" wrapText="1"/>
    </xf>
    <xf numFmtId="49" fontId="19" fillId="29" borderId="10" xfId="0" applyNumberFormat="1" applyFont="1" applyFill="1" applyBorder="1" applyAlignment="1">
      <alignment horizontal="center" vertical="center"/>
    </xf>
    <xf numFmtId="165" fontId="19" fillId="29" borderId="10" xfId="0" applyNumberFormat="1" applyFont="1" applyFill="1" applyBorder="1" applyAlignment="1">
      <alignment horizontal="right" vertical="center" shrinkToFit="1"/>
    </xf>
    <xf numFmtId="0" fontId="32" fillId="0" borderId="22" xfId="0" applyFont="1" applyFill="1" applyBorder="1" applyAlignment="1">
      <alignment horizontal="center" vertical="center"/>
    </xf>
    <xf numFmtId="165" fontId="32" fillId="0" borderId="22" xfId="42" applyNumberFormat="1" applyFont="1" applyFill="1" applyBorder="1" applyAlignment="1">
      <alignment horizontal="right" vertical="center"/>
    </xf>
    <xf numFmtId="49" fontId="26" fillId="29" borderId="22" xfId="0" applyNumberFormat="1" applyFont="1" applyFill="1" applyBorder="1" applyAlignment="1">
      <alignment horizontal="center" vertical="center" wrapText="1"/>
    </xf>
    <xf numFmtId="49" fontId="26" fillId="29" borderId="22" xfId="0" applyNumberFormat="1" applyFont="1" applyFill="1" applyBorder="1" applyAlignment="1">
      <alignment horizontal="center" vertical="center"/>
    </xf>
    <xf numFmtId="49" fontId="26" fillId="29" borderId="22" xfId="0" applyNumberFormat="1" applyFont="1" applyFill="1" applyBorder="1" applyAlignment="1">
      <alignment horizontal="center"/>
    </xf>
    <xf numFmtId="165" fontId="26" fillId="29" borderId="22" xfId="42" applyNumberFormat="1" applyFont="1" applyFill="1" applyBorder="1" applyAlignment="1">
      <alignment horizontal="right" vertical="center"/>
    </xf>
    <xf numFmtId="49" fontId="19" fillId="0" borderId="22" xfId="0" applyNumberFormat="1" applyFont="1" applyFill="1" applyBorder="1" applyAlignment="1">
      <alignment horizontal="center" vertical="center" wrapText="1"/>
    </xf>
    <xf numFmtId="49" fontId="19" fillId="0" borderId="22" xfId="0" applyNumberFormat="1" applyFont="1" applyFill="1" applyBorder="1" applyAlignment="1">
      <alignment horizontal="center" vertical="center"/>
    </xf>
    <xf numFmtId="165" fontId="19" fillId="0" borderId="22" xfId="42" applyNumberFormat="1" applyFont="1" applyFill="1" applyBorder="1" applyAlignment="1">
      <alignment horizontal="right" vertical="center"/>
    </xf>
    <xf numFmtId="49" fontId="32" fillId="0" borderId="22" xfId="0" applyNumberFormat="1" applyFont="1" applyFill="1" applyBorder="1" applyAlignment="1">
      <alignment horizontal="center" vertical="center" wrapText="1"/>
    </xf>
    <xf numFmtId="4" fontId="40" fillId="0" borderId="32" xfId="46" applyNumberFormat="1" applyFont="1" applyAlignment="1" applyProtection="1">
      <alignment horizontal="right" vertical="center" wrapText="1"/>
    </xf>
    <xf numFmtId="165" fontId="26" fillId="0" borderId="22" xfId="0" applyNumberFormat="1" applyFont="1" applyFill="1" applyBorder="1" applyAlignment="1">
      <alignment horizontal="right" vertical="center"/>
    </xf>
    <xf numFmtId="165" fontId="19" fillId="0" borderId="22" xfId="0" applyNumberFormat="1" applyFont="1" applyFill="1" applyBorder="1" applyAlignment="1">
      <alignment horizontal="right" vertical="center"/>
    </xf>
    <xf numFmtId="165" fontId="26" fillId="0" borderId="22" xfId="44" applyNumberFormat="1" applyFont="1" applyBorder="1" applyAlignment="1">
      <alignment horizontal="right" vertical="center"/>
    </xf>
    <xf numFmtId="165" fontId="19" fillId="0" borderId="22" xfId="44" applyNumberFormat="1" applyFont="1" applyBorder="1" applyAlignment="1">
      <alignment horizontal="right" vertical="center"/>
    </xf>
    <xf numFmtId="165" fontId="32" fillId="0" borderId="22" xfId="44" applyNumberFormat="1" applyFont="1" applyBorder="1" applyAlignment="1">
      <alignment horizontal="right" vertical="center"/>
    </xf>
    <xf numFmtId="0" fontId="32" fillId="0" borderId="22" xfId="0" applyFont="1" applyFill="1" applyBorder="1" applyAlignment="1">
      <alignment horizontal="center" vertical="center" wrapText="1"/>
    </xf>
    <xf numFmtId="49" fontId="26" fillId="0" borderId="22" xfId="0" applyNumberFormat="1" applyFont="1" applyFill="1" applyBorder="1" applyAlignment="1">
      <alignment horizontal="center" vertical="center" wrapText="1"/>
    </xf>
    <xf numFmtId="49" fontId="26" fillId="0" borderId="22" xfId="0" applyNumberFormat="1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 wrapText="1"/>
    </xf>
    <xf numFmtId="164" fontId="32" fillId="0" borderId="22" xfId="0" applyNumberFormat="1" applyFont="1" applyFill="1" applyBorder="1" applyAlignment="1">
      <alignment horizontal="center" vertical="center" wrapText="1"/>
    </xf>
    <xf numFmtId="164" fontId="26" fillId="0" borderId="22" xfId="0" applyNumberFormat="1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/>
    </xf>
    <xf numFmtId="164" fontId="19" fillId="0" borderId="22" xfId="0" applyNumberFormat="1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center" vertical="center"/>
    </xf>
    <xf numFmtId="0" fontId="26" fillId="0" borderId="22" xfId="44" applyFont="1" applyBorder="1" applyAlignment="1">
      <alignment horizontal="center" vertical="center"/>
    </xf>
    <xf numFmtId="49" fontId="26" fillId="0" borderId="22" xfId="44" applyNumberFormat="1" applyFont="1" applyBorder="1" applyAlignment="1">
      <alignment horizontal="center" vertical="center"/>
    </xf>
    <xf numFmtId="0" fontId="19" fillId="0" borderId="22" xfId="44" applyFont="1" applyBorder="1" applyAlignment="1">
      <alignment horizontal="center" vertical="center"/>
    </xf>
    <xf numFmtId="49" fontId="19" fillId="0" borderId="22" xfId="44" applyNumberFormat="1" applyFont="1" applyBorder="1" applyAlignment="1">
      <alignment horizontal="center" vertical="center"/>
    </xf>
    <xf numFmtId="0" fontId="32" fillId="0" borderId="22" xfId="44" applyFont="1" applyBorder="1" applyAlignment="1">
      <alignment horizontal="center" vertical="center"/>
    </xf>
    <xf numFmtId="49" fontId="32" fillId="0" borderId="22" xfId="44" applyNumberFormat="1" applyFont="1" applyBorder="1" applyAlignment="1">
      <alignment horizontal="center" vertical="center"/>
    </xf>
    <xf numFmtId="0" fontId="19" fillId="31" borderId="22" xfId="0" applyFont="1" applyFill="1" applyBorder="1" applyAlignment="1">
      <alignment horizontal="center" vertical="center" wrapText="1"/>
    </xf>
    <xf numFmtId="0" fontId="19" fillId="31" borderId="22" xfId="0" applyFont="1" applyFill="1" applyBorder="1" applyAlignment="1">
      <alignment horizontal="center" vertical="center"/>
    </xf>
    <xf numFmtId="0" fontId="19" fillId="31" borderId="30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32" fillId="31" borderId="22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22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left"/>
    </xf>
    <xf numFmtId="0" fontId="26" fillId="29" borderId="22" xfId="0" applyFont="1" applyFill="1" applyBorder="1" applyAlignment="1">
      <alignment horizontal="left" vertical="center" wrapText="1"/>
    </xf>
    <xf numFmtId="49" fontId="26" fillId="0" borderId="22" xfId="0" applyNumberFormat="1" applyFont="1" applyFill="1" applyBorder="1" applyAlignment="1">
      <alignment horizontal="left" vertical="center" wrapText="1"/>
    </xf>
    <xf numFmtId="49" fontId="19" fillId="0" borderId="22" xfId="0" applyNumberFormat="1" applyFont="1" applyFill="1" applyBorder="1" applyAlignment="1">
      <alignment horizontal="left" vertical="center" wrapText="1"/>
    </xf>
    <xf numFmtId="49" fontId="32" fillId="0" borderId="22" xfId="0" applyNumberFormat="1" applyFont="1" applyFill="1" applyBorder="1" applyAlignment="1">
      <alignment horizontal="left" vertical="center" wrapText="1"/>
    </xf>
    <xf numFmtId="0" fontId="19" fillId="0" borderId="22" xfId="0" applyFont="1" applyFill="1" applyBorder="1" applyAlignment="1">
      <alignment horizontal="left" vertical="center" wrapText="1"/>
    </xf>
    <xf numFmtId="49" fontId="26" fillId="29" borderId="22" xfId="0" applyNumberFormat="1" applyFont="1" applyFill="1" applyBorder="1" applyAlignment="1">
      <alignment horizontal="left" vertical="center" wrapText="1"/>
    </xf>
    <xf numFmtId="0" fontId="26" fillId="0" borderId="22" xfId="44" applyFont="1" applyBorder="1" applyAlignment="1">
      <alignment horizontal="left" vertical="center" wrapText="1"/>
    </xf>
    <xf numFmtId="0" fontId="32" fillId="0" borderId="22" xfId="44" applyFont="1" applyBorder="1" applyAlignment="1">
      <alignment horizontal="left" vertical="center" wrapText="1"/>
    </xf>
    <xf numFmtId="0" fontId="19" fillId="0" borderId="22" xfId="44" applyFont="1" applyBorder="1" applyAlignment="1">
      <alignment horizontal="left" vertical="center" wrapText="1"/>
    </xf>
    <xf numFmtId="0" fontId="19" fillId="31" borderId="22" xfId="0" applyFont="1" applyFill="1" applyBorder="1" applyAlignment="1">
      <alignment horizontal="left" vertical="center" wrapText="1"/>
    </xf>
    <xf numFmtId="0" fontId="19" fillId="31" borderId="29" xfId="0" applyFont="1" applyFill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49" fontId="26" fillId="29" borderId="22" xfId="0" applyNumberFormat="1" applyFont="1" applyFill="1" applyBorder="1"/>
    <xf numFmtId="165" fontId="26" fillId="29" borderId="22" xfId="0" applyNumberFormat="1" applyFont="1" applyFill="1" applyBorder="1" applyAlignment="1">
      <alignment horizontal="right"/>
    </xf>
    <xf numFmtId="0" fontId="19" fillId="35" borderId="0" xfId="0" applyFont="1" applyFill="1"/>
    <xf numFmtId="166" fontId="40" fillId="0" borderId="32" xfId="46" applyNumberFormat="1" applyFont="1" applyAlignment="1" applyProtection="1">
      <alignment horizontal="right" vertical="center" wrapText="1"/>
    </xf>
    <xf numFmtId="165" fontId="19" fillId="0" borderId="0" xfId="0" applyNumberFormat="1" applyFont="1" applyFill="1" applyAlignment="1">
      <alignment horizontal="right" wrapText="1"/>
    </xf>
    <xf numFmtId="168" fontId="19" fillId="0" borderId="0" xfId="0" applyNumberFormat="1" applyFont="1"/>
    <xf numFmtId="165" fontId="19" fillId="0" borderId="0" xfId="0" applyNumberFormat="1" applyFont="1"/>
    <xf numFmtId="165" fontId="40" fillId="0" borderId="32" xfId="46" applyNumberFormat="1" applyFont="1" applyAlignment="1" applyProtection="1">
      <alignment horizontal="right" vertical="center" wrapText="1"/>
    </xf>
    <xf numFmtId="167" fontId="26" fillId="0" borderId="10" xfId="0" applyNumberFormat="1" applyFont="1" applyFill="1" applyBorder="1" applyAlignment="1">
      <alignment horizontal="center" vertical="center" wrapText="1"/>
    </xf>
    <xf numFmtId="0" fontId="26" fillId="0" borderId="22" xfId="44" applyFont="1" applyFill="1" applyBorder="1" applyAlignment="1">
      <alignment horizontal="left" vertical="center" wrapText="1"/>
    </xf>
    <xf numFmtId="0" fontId="19" fillId="0" borderId="22" xfId="44" applyFont="1" applyFill="1" applyBorder="1" applyAlignment="1">
      <alignment horizontal="center" vertical="center"/>
    </xf>
    <xf numFmtId="49" fontId="19" fillId="0" borderId="22" xfId="44" applyNumberFormat="1" applyFont="1" applyFill="1" applyBorder="1" applyAlignment="1">
      <alignment horizontal="center" vertical="center"/>
    </xf>
    <xf numFmtId="165" fontId="19" fillId="0" borderId="22" xfId="44" applyNumberFormat="1" applyFont="1" applyFill="1" applyBorder="1" applyAlignment="1">
      <alignment horizontal="right" vertical="center"/>
    </xf>
    <xf numFmtId="0" fontId="19" fillId="0" borderId="22" xfId="44" applyFont="1" applyFill="1" applyBorder="1" applyAlignment="1">
      <alignment horizontal="left" vertical="center" wrapText="1"/>
    </xf>
    <xf numFmtId="0" fontId="32" fillId="0" borderId="22" xfId="44" applyFont="1" applyFill="1" applyBorder="1" applyAlignment="1">
      <alignment horizontal="left" vertical="center" wrapText="1"/>
    </xf>
    <xf numFmtId="0" fontId="32" fillId="0" borderId="22" xfId="44" applyFont="1" applyFill="1" applyBorder="1" applyAlignment="1">
      <alignment horizontal="center" vertical="center"/>
    </xf>
    <xf numFmtId="49" fontId="32" fillId="0" borderId="22" xfId="44" applyNumberFormat="1" applyFont="1" applyFill="1" applyBorder="1" applyAlignment="1">
      <alignment horizontal="center" vertical="center"/>
    </xf>
    <xf numFmtId="165" fontId="32" fillId="0" borderId="22" xfId="44" applyNumberFormat="1" applyFont="1" applyFill="1" applyBorder="1" applyAlignment="1">
      <alignment horizontal="right" vertical="center"/>
    </xf>
    <xf numFmtId="0" fontId="26" fillId="0" borderId="22" xfId="44" applyFont="1" applyFill="1" applyBorder="1" applyAlignment="1">
      <alignment horizontal="center" vertical="center"/>
    </xf>
    <xf numFmtId="49" fontId="26" fillId="0" borderId="22" xfId="44" applyNumberFormat="1" applyFont="1" applyFill="1" applyBorder="1" applyAlignment="1">
      <alignment horizontal="center" vertical="center"/>
    </xf>
    <xf numFmtId="165" fontId="26" fillId="0" borderId="22" xfId="44" applyNumberFormat="1" applyFont="1" applyFill="1" applyBorder="1" applyAlignment="1">
      <alignment horizontal="right" vertical="center"/>
    </xf>
    <xf numFmtId="49" fontId="19" fillId="0" borderId="30" xfId="0" applyNumberFormat="1" applyFont="1" applyFill="1" applyBorder="1" applyAlignment="1" applyProtection="1">
      <alignment wrapText="1"/>
      <protection locked="0"/>
    </xf>
    <xf numFmtId="49" fontId="32" fillId="0" borderId="30" xfId="0" applyNumberFormat="1" applyFont="1" applyFill="1" applyBorder="1" applyAlignment="1" applyProtection="1">
      <alignment wrapText="1"/>
      <protection locked="0"/>
    </xf>
    <xf numFmtId="165" fontId="41" fillId="0" borderId="0" xfId="0" applyNumberFormat="1" applyFont="1"/>
    <xf numFmtId="0" fontId="24" fillId="0" borderId="22" xfId="0" applyFont="1" applyFill="1" applyBorder="1" applyAlignment="1">
      <alignment horizontal="left" vertical="center"/>
    </xf>
    <xf numFmtId="0" fontId="24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4" fillId="26" borderId="22" xfId="0" applyFont="1" applyFill="1" applyBorder="1" applyAlignment="1">
      <alignment horizontal="left" vertical="center" wrapText="1"/>
    </xf>
    <xf numFmtId="0" fontId="20" fillId="33" borderId="22" xfId="0" applyFont="1" applyFill="1" applyBorder="1" applyAlignment="1">
      <alignment horizontal="left" vertical="center" wrapText="1"/>
    </xf>
    <xf numFmtId="0" fontId="24" fillId="22" borderId="22" xfId="35" applyFont="1" applyBorder="1" applyAlignment="1">
      <alignment horizontal="left" vertical="center" wrapText="1"/>
    </xf>
    <xf numFmtId="0" fontId="24" fillId="26" borderId="22" xfId="0" applyFont="1" applyFill="1" applyBorder="1" applyAlignment="1">
      <alignment horizontal="left" vertical="center"/>
    </xf>
    <xf numFmtId="0" fontId="20" fillId="0" borderId="22" xfId="0" applyNumberFormat="1" applyFont="1" applyBorder="1" applyAlignment="1">
      <alignment horizontal="left" vertical="center" wrapText="1"/>
    </xf>
    <xf numFmtId="0" fontId="24" fillId="31" borderId="22" xfId="0" applyFont="1" applyFill="1" applyBorder="1" applyAlignment="1">
      <alignment horizontal="left" vertical="center" wrapText="1"/>
    </xf>
    <xf numFmtId="0" fontId="20" fillId="31" borderId="22" xfId="0" applyFont="1" applyFill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33" borderId="22" xfId="0" applyFont="1" applyFill="1" applyBorder="1" applyAlignment="1">
      <alignment horizontal="left" vertical="center"/>
    </xf>
    <xf numFmtId="0" fontId="24" fillId="22" borderId="22" xfId="35" applyFont="1" applyBorder="1" applyAlignment="1">
      <alignment horizontal="left" vertical="center"/>
    </xf>
    <xf numFmtId="165" fontId="24" fillId="0" borderId="22" xfId="0" applyNumberFormat="1" applyFont="1" applyFill="1" applyBorder="1" applyAlignment="1">
      <alignment horizontal="right" vertical="center" wrapText="1"/>
    </xf>
    <xf numFmtId="165" fontId="24" fillId="0" borderId="22" xfId="0" applyNumberFormat="1" applyFont="1" applyBorder="1" applyAlignment="1">
      <alignment horizontal="right" vertical="center" wrapText="1"/>
    </xf>
    <xf numFmtId="165" fontId="20" fillId="0" borderId="22" xfId="0" applyNumberFormat="1" applyFont="1" applyFill="1" applyBorder="1" applyAlignment="1">
      <alignment horizontal="right" vertical="center" wrapText="1"/>
    </xf>
    <xf numFmtId="165" fontId="24" fillId="26" borderId="22" xfId="0" applyNumberFormat="1" applyFont="1" applyFill="1" applyBorder="1" applyAlignment="1">
      <alignment horizontal="right" vertical="center" wrapText="1"/>
    </xf>
    <xf numFmtId="165" fontId="20" fillId="33" borderId="22" xfId="0" applyNumberFormat="1" applyFont="1" applyFill="1" applyBorder="1" applyAlignment="1">
      <alignment horizontal="right" vertical="center" wrapText="1"/>
    </xf>
    <xf numFmtId="165" fontId="20" fillId="0" borderId="22" xfId="0" applyNumberFormat="1" applyFont="1" applyBorder="1" applyAlignment="1">
      <alignment horizontal="right" vertical="center" wrapText="1"/>
    </xf>
    <xf numFmtId="165" fontId="24" fillId="22" borderId="22" xfId="35" applyNumberFormat="1" applyFont="1" applyBorder="1" applyAlignment="1">
      <alignment horizontal="right" vertical="center" wrapText="1"/>
    </xf>
    <xf numFmtId="165" fontId="24" fillId="31" borderId="22" xfId="0" applyNumberFormat="1" applyFont="1" applyFill="1" applyBorder="1" applyAlignment="1">
      <alignment horizontal="right" vertical="center" wrapText="1"/>
    </xf>
    <xf numFmtId="165" fontId="20" fillId="31" borderId="22" xfId="0" applyNumberFormat="1" applyFont="1" applyFill="1" applyBorder="1" applyAlignment="1">
      <alignment horizontal="right" vertical="center" wrapText="1"/>
    </xf>
    <xf numFmtId="0" fontId="24" fillId="36" borderId="22" xfId="0" applyFont="1" applyFill="1" applyBorder="1" applyAlignment="1">
      <alignment horizontal="left" vertical="center"/>
    </xf>
    <xf numFmtId="165" fontId="24" fillId="36" borderId="22" xfId="0" applyNumberFormat="1" applyFont="1" applyFill="1" applyBorder="1" applyAlignment="1">
      <alignment horizontal="right" vertical="center" wrapText="1"/>
    </xf>
    <xf numFmtId="0" fontId="24" fillId="36" borderId="34" xfId="0" applyFont="1" applyFill="1" applyBorder="1" applyAlignment="1">
      <alignment horizontal="left" vertical="center"/>
    </xf>
    <xf numFmtId="165" fontId="24" fillId="36" borderId="34" xfId="0" applyNumberFormat="1" applyFont="1" applyFill="1" applyBorder="1" applyAlignment="1">
      <alignment horizontal="right" vertical="center" wrapText="1"/>
    </xf>
    <xf numFmtId="0" fontId="20" fillId="0" borderId="0" xfId="0" applyFont="1"/>
    <xf numFmtId="0" fontId="20" fillId="0" borderId="0" xfId="0" applyFont="1" applyFill="1" applyAlignment="1">
      <alignment horizontal="center" wrapText="1"/>
    </xf>
    <xf numFmtId="165" fontId="20" fillId="0" borderId="0" xfId="0" applyNumberFormat="1" applyFont="1" applyFill="1" applyAlignment="1">
      <alignment horizontal="center" wrapText="1"/>
    </xf>
    <xf numFmtId="165" fontId="20" fillId="0" borderId="0" xfId="0" applyNumberFormat="1" applyFont="1" applyFill="1" applyAlignment="1">
      <alignment horizontal="right"/>
    </xf>
    <xf numFmtId="165" fontId="20" fillId="0" borderId="0" xfId="0" applyNumberFormat="1" applyFont="1" applyFill="1" applyBorder="1" applyAlignment="1">
      <alignment horizontal="center" wrapText="1"/>
    </xf>
    <xf numFmtId="165" fontId="20" fillId="0" borderId="0" xfId="0" applyNumberFormat="1" applyFont="1" applyFill="1" applyAlignment="1">
      <alignment horizontal="right" wrapText="1"/>
    </xf>
    <xf numFmtId="0" fontId="20" fillId="0" borderId="10" xfId="0" applyFont="1" applyFill="1" applyBorder="1" applyAlignment="1">
      <alignment horizontal="center" vertical="center" wrapText="1"/>
    </xf>
    <xf numFmtId="167" fontId="20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/>
    <xf numFmtId="165" fontId="24" fillId="0" borderId="0" xfId="0" applyNumberFormat="1" applyFont="1"/>
    <xf numFmtId="0" fontId="20" fillId="0" borderId="0" xfId="0" applyFont="1" applyFill="1"/>
    <xf numFmtId="165" fontId="24" fillId="34" borderId="0" xfId="0" applyNumberFormat="1" applyFont="1" applyFill="1" applyBorder="1" applyAlignment="1" applyProtection="1">
      <alignment horizontal="right" vertical="center" shrinkToFit="1"/>
      <protection locked="0"/>
    </xf>
    <xf numFmtId="49" fontId="44" fillId="37" borderId="36" xfId="50" applyNumberFormat="1" applyFont="1" applyFill="1" applyBorder="1" applyAlignment="1" applyProtection="1">
      <alignment horizontal="left" vertical="center"/>
    </xf>
    <xf numFmtId="0" fontId="45" fillId="37" borderId="33" xfId="49" applyNumberFormat="1" applyFont="1" applyFill="1" applyBorder="1" applyAlignment="1" applyProtection="1">
      <alignment horizontal="left" wrapText="1"/>
    </xf>
    <xf numFmtId="2" fontId="24" fillId="37" borderId="22" xfId="0" applyNumberFormat="1" applyFont="1" applyFill="1" applyBorder="1" applyAlignment="1">
      <alignment horizontal="right" vertical="center" wrapText="1" readingOrder="1"/>
    </xf>
    <xf numFmtId="4" fontId="24" fillId="37" borderId="22" xfId="0" applyNumberFormat="1" applyFont="1" applyFill="1" applyBorder="1" applyAlignment="1">
      <alignment horizontal="right" vertical="center" wrapText="1" readingOrder="1"/>
    </xf>
    <xf numFmtId="0" fontId="20" fillId="0" borderId="37" xfId="0" applyFont="1" applyBorder="1" applyAlignment="1">
      <alignment vertical="center" wrapText="1"/>
    </xf>
    <xf numFmtId="43" fontId="20" fillId="0" borderId="22" xfId="42" applyFont="1" applyFill="1" applyBorder="1" applyAlignment="1">
      <alignment horizontal="right" vertical="center" wrapText="1" readingOrder="1"/>
    </xf>
    <xf numFmtId="0" fontId="20" fillId="0" borderId="29" xfId="0" applyFont="1" applyBorder="1" applyAlignment="1">
      <alignment vertical="center" wrapText="1"/>
    </xf>
    <xf numFmtId="43" fontId="20" fillId="0" borderId="29" xfId="42" applyFont="1" applyFill="1" applyBorder="1" applyAlignment="1">
      <alignment horizontal="right" vertical="center" wrapText="1" readingOrder="1"/>
    </xf>
    <xf numFmtId="49" fontId="24" fillId="26" borderId="22" xfId="0" applyNumberFormat="1" applyFont="1" applyFill="1" applyBorder="1" applyAlignment="1" applyProtection="1">
      <alignment horizontal="center" vertical="center" shrinkToFit="1"/>
      <protection locked="0"/>
    </xf>
    <xf numFmtId="0" fontId="24" fillId="26" borderId="22" xfId="0" applyFont="1" applyFill="1" applyBorder="1" applyAlignment="1">
      <alignment vertical="center" wrapText="1"/>
    </xf>
    <xf numFmtId="165" fontId="20" fillId="0" borderId="0" xfId="0" applyNumberFormat="1" applyFont="1" applyBorder="1" applyAlignment="1">
      <alignment horizontal="center" wrapText="1"/>
    </xf>
    <xf numFmtId="165" fontId="20" fillId="0" borderId="0" xfId="0" applyNumberFormat="1" applyFont="1" applyAlignment="1">
      <alignment wrapText="1"/>
    </xf>
    <xf numFmtId="0" fontId="20" fillId="0" borderId="0" xfId="0" applyFont="1" applyAlignment="1">
      <alignment wrapText="1"/>
    </xf>
    <xf numFmtId="0" fontId="20" fillId="0" borderId="3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6" fillId="33" borderId="18" xfId="0" applyFont="1" applyFill="1" applyBorder="1" applyAlignment="1">
      <alignment horizontal="left" vertical="center" wrapText="1"/>
    </xf>
    <xf numFmtId="0" fontId="26" fillId="33" borderId="11" xfId="0" applyFont="1" applyFill="1" applyBorder="1" applyAlignment="1">
      <alignment horizontal="center" vertical="center" wrapText="1"/>
    </xf>
    <xf numFmtId="49" fontId="26" fillId="33" borderId="10" xfId="0" applyNumberFormat="1" applyFont="1" applyFill="1" applyBorder="1" applyAlignment="1">
      <alignment horizontal="center" vertical="center" wrapText="1"/>
    </xf>
    <xf numFmtId="49" fontId="26" fillId="33" borderId="10" xfId="0" applyNumberFormat="1" applyFont="1" applyFill="1" applyBorder="1" applyAlignment="1">
      <alignment horizontal="center" vertical="center"/>
    </xf>
    <xf numFmtId="165" fontId="26" fillId="33" borderId="10" xfId="0" applyNumberFormat="1" applyFont="1" applyFill="1" applyBorder="1" applyAlignment="1">
      <alignment horizontal="right" vertical="center" shrinkToFit="1"/>
    </xf>
    <xf numFmtId="49" fontId="26" fillId="33" borderId="30" xfId="0" applyNumberFormat="1" applyFont="1" applyFill="1" applyBorder="1" applyAlignment="1" applyProtection="1">
      <alignment wrapText="1"/>
      <protection locked="0"/>
    </xf>
    <xf numFmtId="0" fontId="26" fillId="33" borderId="0" xfId="0" applyFont="1" applyFill="1" applyAlignment="1">
      <alignment horizontal="left" vertical="center"/>
    </xf>
    <xf numFmtId="0" fontId="26" fillId="33" borderId="22" xfId="0" applyFont="1" applyFill="1" applyBorder="1" applyAlignment="1">
      <alignment horizontal="center" vertical="center" wrapText="1"/>
    </xf>
    <xf numFmtId="49" fontId="26" fillId="33" borderId="22" xfId="0" applyNumberFormat="1" applyFont="1" applyFill="1" applyBorder="1" applyAlignment="1">
      <alignment horizontal="center" vertical="center" wrapText="1"/>
    </xf>
    <xf numFmtId="49" fontId="26" fillId="33" borderId="22" xfId="0" applyNumberFormat="1" applyFont="1" applyFill="1" applyBorder="1" applyAlignment="1">
      <alignment horizontal="center" vertical="center"/>
    </xf>
    <xf numFmtId="49" fontId="32" fillId="33" borderId="22" xfId="0" applyNumberFormat="1" applyFont="1" applyFill="1" applyBorder="1" applyAlignment="1">
      <alignment horizontal="center" vertical="center" shrinkToFit="1"/>
    </xf>
    <xf numFmtId="49" fontId="32" fillId="33" borderId="22" xfId="0" applyNumberFormat="1" applyFont="1" applyFill="1" applyBorder="1" applyAlignment="1">
      <alignment horizontal="center" vertical="center"/>
    </xf>
    <xf numFmtId="165" fontId="26" fillId="33" borderId="22" xfId="0" applyNumberFormat="1" applyFont="1" applyFill="1" applyBorder="1" applyAlignment="1">
      <alignment horizontal="right" vertical="center"/>
    </xf>
    <xf numFmtId="0" fontId="26" fillId="33" borderId="19" xfId="0" applyFont="1" applyFill="1" applyBorder="1" applyAlignment="1">
      <alignment horizontal="left" vertical="center" wrapText="1"/>
    </xf>
    <xf numFmtId="49" fontId="26" fillId="33" borderId="10" xfId="0" applyNumberFormat="1" applyFont="1" applyFill="1" applyBorder="1" applyAlignment="1">
      <alignment horizontal="center" vertical="center" shrinkToFit="1"/>
    </xf>
    <xf numFmtId="165" fontId="26" fillId="33" borderId="10" xfId="0" applyNumberFormat="1" applyFont="1" applyFill="1" applyBorder="1" applyAlignment="1">
      <alignment horizontal="right" vertical="center"/>
    </xf>
    <xf numFmtId="0" fontId="19" fillId="0" borderId="0" xfId="0" applyFont="1" applyFill="1"/>
    <xf numFmtId="166" fontId="40" fillId="0" borderId="32" xfId="46" applyNumberFormat="1" applyFont="1" applyFill="1" applyAlignment="1" applyProtection="1">
      <alignment horizontal="right" vertical="center" wrapText="1"/>
    </xf>
    <xf numFmtId="165" fontId="40" fillId="0" borderId="32" xfId="46" applyNumberFormat="1" applyFont="1" applyFill="1" applyAlignment="1" applyProtection="1">
      <alignment horizontal="right" vertical="center" wrapText="1"/>
    </xf>
    <xf numFmtId="4" fontId="40" fillId="0" borderId="32" xfId="46" applyNumberFormat="1" applyFont="1" applyFill="1" applyAlignment="1" applyProtection="1">
      <alignment horizontal="right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19" fillId="31" borderId="10" xfId="0" applyFont="1" applyFill="1" applyBorder="1" applyAlignment="1">
      <alignment horizontal="left" vertical="center" wrapText="1"/>
    </xf>
    <xf numFmtId="169" fontId="20" fillId="0" borderId="22" xfId="0" applyNumberFormat="1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wrapText="1"/>
    </xf>
    <xf numFmtId="0" fontId="42" fillId="32" borderId="0" xfId="0" applyFont="1" applyFill="1" applyAlignment="1">
      <alignment horizontal="right" vertical="center" wrapText="1"/>
    </xf>
    <xf numFmtId="0" fontId="24" fillId="0" borderId="0" xfId="0" applyFont="1" applyFill="1" applyBorder="1" applyAlignment="1">
      <alignment horizontal="center" wrapText="1"/>
    </xf>
    <xf numFmtId="0" fontId="20" fillId="0" borderId="0" xfId="0" applyFont="1" applyAlignment="1">
      <alignment wrapText="1"/>
    </xf>
    <xf numFmtId="165" fontId="24" fillId="0" borderId="1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wrapText="1"/>
    </xf>
    <xf numFmtId="0" fontId="20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25" fillId="27" borderId="10" xfId="0" applyFont="1" applyFill="1" applyBorder="1" applyAlignment="1">
      <alignment horizontal="center" vertical="center" wrapText="1"/>
    </xf>
    <xf numFmtId="0" fontId="20" fillId="32" borderId="0" xfId="0" applyFont="1" applyFill="1" applyAlignment="1">
      <alignment horizontal="right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Border="1" applyAlignment="1">
      <alignment horizont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textRotation="90" wrapText="1"/>
    </xf>
    <xf numFmtId="49" fontId="26" fillId="0" borderId="10" xfId="0" applyNumberFormat="1" applyFont="1" applyBorder="1" applyAlignment="1">
      <alignment horizontal="center" vertical="center" textRotation="90" wrapText="1"/>
    </xf>
    <xf numFmtId="165" fontId="26" fillId="0" borderId="22" xfId="0" applyNumberFormat="1" applyFont="1" applyFill="1" applyBorder="1" applyAlignment="1">
      <alignment horizontal="center" vertical="center" wrapText="1"/>
    </xf>
    <xf numFmtId="0" fontId="42" fillId="32" borderId="0" xfId="0" applyFont="1" applyFill="1" applyBorder="1" applyAlignment="1">
      <alignment horizontal="right" vertical="center" wrapText="1"/>
    </xf>
    <xf numFmtId="0" fontId="27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42" fillId="32" borderId="0" xfId="36" applyFont="1" applyFill="1" applyAlignment="1">
      <alignment horizontal="right" vertical="center" wrapText="1"/>
    </xf>
    <xf numFmtId="0" fontId="43" fillId="32" borderId="0" xfId="36" applyFont="1" applyFill="1" applyAlignment="1">
      <alignment horizontal="right" vertical="center" wrapText="1"/>
    </xf>
    <xf numFmtId="0" fontId="27" fillId="0" borderId="0" xfId="36" applyFont="1" applyAlignment="1">
      <alignment horizontal="center" vertical="center" wrapText="1"/>
    </xf>
  </cellXfs>
  <cellStyles count="51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30" xfId="45"/>
    <cellStyle name="xl32" xfId="49"/>
    <cellStyle name="xl41" xfId="47"/>
    <cellStyle name="xl45" xfId="50"/>
    <cellStyle name="xl50" xfId="48"/>
    <cellStyle name="xl83" xfId="46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4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2" defaultPivotStyle="PivotStyleLight16"/>
  <colors>
    <mruColors>
      <color rgb="FFCCFFCC"/>
      <color rgb="FF99FF99"/>
      <color rgb="FFCCFF99"/>
      <color rgb="FF99FF6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5"/>
  <sheetViews>
    <sheetView view="pageBreakPreview" zoomScale="110" zoomScaleNormal="115" zoomScaleSheetLayoutView="110" workbookViewId="0">
      <selection activeCell="B11" sqref="B11"/>
    </sheetView>
  </sheetViews>
  <sheetFormatPr defaultRowHeight="15"/>
  <cols>
    <col min="1" max="1" width="26" style="347" customWidth="1"/>
    <col min="2" max="2" width="71" style="347" customWidth="1"/>
    <col min="3" max="3" width="15.28515625" style="346" customWidth="1"/>
    <col min="4" max="4" width="15.7109375" style="346" customWidth="1"/>
    <col min="5" max="16384" width="9.140625" style="323"/>
  </cols>
  <sheetData>
    <row r="1" spans="1:7" ht="39" customHeight="1">
      <c r="A1" s="375" t="s">
        <v>423</v>
      </c>
      <c r="B1" s="375"/>
      <c r="C1" s="375"/>
      <c r="D1" s="375"/>
    </row>
    <row r="2" spans="1:7">
      <c r="A2" s="324"/>
      <c r="B2" s="324"/>
      <c r="C2" s="325"/>
      <c r="D2" s="326"/>
    </row>
    <row r="3" spans="1:7">
      <c r="A3" s="376" t="s">
        <v>389</v>
      </c>
      <c r="B3" s="376"/>
      <c r="C3" s="376"/>
      <c r="D3" s="377"/>
    </row>
    <row r="4" spans="1:7">
      <c r="A4" s="379"/>
      <c r="B4" s="379"/>
      <c r="C4" s="327"/>
      <c r="D4" s="328" t="s">
        <v>80</v>
      </c>
    </row>
    <row r="5" spans="1:7" ht="37.5" customHeight="1">
      <c r="A5" s="380" t="s">
        <v>1</v>
      </c>
      <c r="B5" s="381" t="s">
        <v>2</v>
      </c>
      <c r="C5" s="378" t="s">
        <v>396</v>
      </c>
      <c r="D5" s="378" t="s">
        <v>416</v>
      </c>
    </row>
    <row r="6" spans="1:7" ht="37.5" customHeight="1">
      <c r="A6" s="380"/>
      <c r="B6" s="381"/>
      <c r="C6" s="378"/>
      <c r="D6" s="378"/>
    </row>
    <row r="7" spans="1:7">
      <c r="A7" s="329">
        <v>1</v>
      </c>
      <c r="B7" s="329">
        <v>2</v>
      </c>
      <c r="C7" s="330">
        <v>3</v>
      </c>
      <c r="D7" s="330">
        <v>4</v>
      </c>
    </row>
    <row r="8" spans="1:7" s="331" customFormat="1" ht="14.25">
      <c r="A8" s="321" t="s">
        <v>278</v>
      </c>
      <c r="B8" s="321" t="s">
        <v>319</v>
      </c>
      <c r="C8" s="322">
        <f>C9+C13+C21+C29+C32+C35</f>
        <v>7424.7</v>
      </c>
      <c r="D8" s="322">
        <f>D9+D13+D21+D29+D32+D35</f>
        <v>2921.0075299999999</v>
      </c>
      <c r="G8" s="332"/>
    </row>
    <row r="9" spans="1:7" s="331" customFormat="1" ht="14.25">
      <c r="A9" s="296" t="s">
        <v>279</v>
      </c>
      <c r="B9" s="296" t="s">
        <v>320</v>
      </c>
      <c r="C9" s="310">
        <f>C10</f>
        <v>3995.2</v>
      </c>
      <c r="D9" s="310">
        <f>D10</f>
        <v>1430.1076399999999</v>
      </c>
    </row>
    <row r="10" spans="1:7">
      <c r="A10" s="306" t="s">
        <v>280</v>
      </c>
      <c r="B10" s="297" t="s">
        <v>3</v>
      </c>
      <c r="C10" s="311">
        <f>C11+C12</f>
        <v>3995.2</v>
      </c>
      <c r="D10" s="311">
        <f>D11+D12</f>
        <v>1430.1076399999999</v>
      </c>
    </row>
    <row r="11" spans="1:7" ht="52.5" customHeight="1">
      <c r="A11" s="307" t="s">
        <v>316</v>
      </c>
      <c r="B11" s="298" t="s">
        <v>321</v>
      </c>
      <c r="C11" s="312">
        <v>3995.2</v>
      </c>
      <c r="D11" s="312">
        <v>1430.1076399999999</v>
      </c>
    </row>
    <row r="12" spans="1:7" ht="30" hidden="1">
      <c r="A12" s="307" t="s">
        <v>362</v>
      </c>
      <c r="B12" s="298" t="s">
        <v>322</v>
      </c>
      <c r="C12" s="312">
        <v>0</v>
      </c>
      <c r="D12" s="312">
        <v>0</v>
      </c>
    </row>
    <row r="13" spans="1:7">
      <c r="A13" s="302" t="s">
        <v>281</v>
      </c>
      <c r="B13" s="299" t="s">
        <v>323</v>
      </c>
      <c r="C13" s="313">
        <f>C14+C16</f>
        <v>3030.6</v>
      </c>
      <c r="D13" s="313">
        <f>D14+D16</f>
        <v>1374.4577999999999</v>
      </c>
    </row>
    <row r="14" spans="1:7" ht="28.5" hidden="1">
      <c r="A14" s="302" t="s">
        <v>363</v>
      </c>
      <c r="B14" s="299" t="s">
        <v>266</v>
      </c>
      <c r="C14" s="313">
        <f>C15</f>
        <v>0</v>
      </c>
      <c r="D14" s="313">
        <f>D15</f>
        <v>0</v>
      </c>
    </row>
    <row r="15" spans="1:7" ht="30" hidden="1">
      <c r="A15" s="308" t="s">
        <v>364</v>
      </c>
      <c r="B15" s="300" t="s">
        <v>266</v>
      </c>
      <c r="C15" s="314">
        <v>0</v>
      </c>
      <c r="D15" s="314"/>
    </row>
    <row r="16" spans="1:7">
      <c r="A16" s="302" t="s">
        <v>365</v>
      </c>
      <c r="B16" s="299" t="s">
        <v>4</v>
      </c>
      <c r="C16" s="313">
        <f>C17</f>
        <v>3030.6</v>
      </c>
      <c r="D16" s="313">
        <f>D17</f>
        <v>1374.4577999999999</v>
      </c>
    </row>
    <row r="17" spans="1:4">
      <c r="A17" s="307" t="s">
        <v>94</v>
      </c>
      <c r="B17" s="298" t="s">
        <v>4</v>
      </c>
      <c r="C17" s="315">
        <v>3030.6</v>
      </c>
      <c r="D17" s="373">
        <v>1374.4577999999999</v>
      </c>
    </row>
    <row r="18" spans="1:4" ht="28.5" hidden="1">
      <c r="A18" s="309" t="s">
        <v>364</v>
      </c>
      <c r="B18" s="301" t="s">
        <v>266</v>
      </c>
      <c r="C18" s="316">
        <v>0</v>
      </c>
      <c r="D18" s="316">
        <v>0</v>
      </c>
    </row>
    <row r="19" spans="1:4" hidden="1">
      <c r="A19" s="307"/>
      <c r="B19" s="298"/>
      <c r="C19" s="315">
        <v>0</v>
      </c>
      <c r="D19" s="315">
        <v>0</v>
      </c>
    </row>
    <row r="20" spans="1:4" ht="30" hidden="1">
      <c r="A20" s="307" t="s">
        <v>364</v>
      </c>
      <c r="B20" s="298" t="s">
        <v>266</v>
      </c>
      <c r="C20" s="315">
        <v>0</v>
      </c>
      <c r="D20" s="315">
        <v>0</v>
      </c>
    </row>
    <row r="21" spans="1:4">
      <c r="A21" s="302" t="s">
        <v>282</v>
      </c>
      <c r="B21" s="299" t="s">
        <v>5</v>
      </c>
      <c r="C21" s="313">
        <f>C22+C24</f>
        <v>62</v>
      </c>
      <c r="D21" s="313">
        <f>D22+D24</f>
        <v>17.580959999999997</v>
      </c>
    </row>
    <row r="22" spans="1:4">
      <c r="A22" s="302" t="s">
        <v>283</v>
      </c>
      <c r="B22" s="299" t="s">
        <v>6</v>
      </c>
      <c r="C22" s="313">
        <f>C23</f>
        <v>5</v>
      </c>
      <c r="D22" s="313">
        <f>D23</f>
        <v>0.14387</v>
      </c>
    </row>
    <row r="23" spans="1:4" s="331" customFormat="1" ht="45">
      <c r="A23" s="307" t="s">
        <v>7</v>
      </c>
      <c r="B23" s="298" t="s">
        <v>71</v>
      </c>
      <c r="C23" s="312">
        <v>5</v>
      </c>
      <c r="D23" s="312">
        <v>0.14387</v>
      </c>
    </row>
    <row r="24" spans="1:4">
      <c r="A24" s="302" t="s">
        <v>284</v>
      </c>
      <c r="B24" s="299" t="s">
        <v>8</v>
      </c>
      <c r="C24" s="313">
        <f>C25+C27</f>
        <v>57</v>
      </c>
      <c r="D24" s="313">
        <f>D25+D27</f>
        <v>17.437089999999998</v>
      </c>
    </row>
    <row r="25" spans="1:4">
      <c r="A25" s="302" t="s">
        <v>366</v>
      </c>
      <c r="B25" s="299" t="s">
        <v>324</v>
      </c>
      <c r="C25" s="313">
        <f>C26</f>
        <v>50</v>
      </c>
      <c r="D25" s="313">
        <f>D26</f>
        <v>17.410969999999999</v>
      </c>
    </row>
    <row r="26" spans="1:4" s="331" customFormat="1" ht="30">
      <c r="A26" s="307" t="s">
        <v>72</v>
      </c>
      <c r="B26" s="298" t="s">
        <v>73</v>
      </c>
      <c r="C26" s="312">
        <v>50</v>
      </c>
      <c r="D26" s="312">
        <v>17.410969999999999</v>
      </c>
    </row>
    <row r="27" spans="1:4">
      <c r="A27" s="302" t="s">
        <v>285</v>
      </c>
      <c r="B27" s="299" t="s">
        <v>74</v>
      </c>
      <c r="C27" s="313">
        <f>C28</f>
        <v>7</v>
      </c>
      <c r="D27" s="313">
        <f>D28</f>
        <v>2.6120000000000001E-2</v>
      </c>
    </row>
    <row r="28" spans="1:4" ht="30">
      <c r="A28" s="307" t="s">
        <v>75</v>
      </c>
      <c r="B28" s="298" t="s">
        <v>76</v>
      </c>
      <c r="C28" s="312">
        <v>7</v>
      </c>
      <c r="D28" s="312">
        <v>2.6120000000000001E-2</v>
      </c>
    </row>
    <row r="29" spans="1:4" s="331" customFormat="1" ht="14.25">
      <c r="A29" s="302" t="s">
        <v>367</v>
      </c>
      <c r="B29" s="299" t="s">
        <v>325</v>
      </c>
      <c r="C29" s="313">
        <f t="shared" ref="C29:D29" si="0">C30</f>
        <v>1.8</v>
      </c>
      <c r="D29" s="313">
        <f t="shared" si="0"/>
        <v>47.634999999999998</v>
      </c>
    </row>
    <row r="30" spans="1:4" ht="42.75">
      <c r="A30" s="302" t="s">
        <v>286</v>
      </c>
      <c r="B30" s="299" t="s">
        <v>9</v>
      </c>
      <c r="C30" s="313">
        <f>C31</f>
        <v>1.8</v>
      </c>
      <c r="D30" s="313">
        <f>D31</f>
        <v>47.634999999999998</v>
      </c>
    </row>
    <row r="31" spans="1:4" s="331" customFormat="1" ht="60">
      <c r="A31" s="307" t="s">
        <v>95</v>
      </c>
      <c r="B31" s="298" t="s">
        <v>10</v>
      </c>
      <c r="C31" s="312">
        <v>1.8</v>
      </c>
      <c r="D31" s="312">
        <v>47.634999999999998</v>
      </c>
    </row>
    <row r="32" spans="1:4" ht="42.75">
      <c r="A32" s="306" t="s">
        <v>287</v>
      </c>
      <c r="B32" s="297" t="s">
        <v>326</v>
      </c>
      <c r="C32" s="310">
        <f>C33</f>
        <v>335.1</v>
      </c>
      <c r="D32" s="310">
        <f>D33</f>
        <v>51.226129999999998</v>
      </c>
    </row>
    <row r="33" spans="1:4" ht="71.25">
      <c r="A33" s="306" t="s">
        <v>288</v>
      </c>
      <c r="B33" s="297" t="s">
        <v>159</v>
      </c>
      <c r="C33" s="310">
        <f>C34</f>
        <v>335.1</v>
      </c>
      <c r="D33" s="310">
        <f>D34</f>
        <v>51.226129999999998</v>
      </c>
    </row>
    <row r="34" spans="1:4" ht="60">
      <c r="A34" s="307" t="s">
        <v>160</v>
      </c>
      <c r="B34" s="298" t="s">
        <v>161</v>
      </c>
      <c r="C34" s="312">
        <v>335.1</v>
      </c>
      <c r="D34" s="312">
        <v>51.226129999999998</v>
      </c>
    </row>
    <row r="35" spans="1:4" hidden="1">
      <c r="A35" s="306" t="s">
        <v>368</v>
      </c>
      <c r="B35" s="297" t="s">
        <v>327</v>
      </c>
      <c r="C35" s="310">
        <f t="shared" ref="C35:D36" si="1">C36</f>
        <v>0</v>
      </c>
      <c r="D35" s="310">
        <f t="shared" si="1"/>
        <v>0</v>
      </c>
    </row>
    <row r="36" spans="1:4" ht="45" hidden="1">
      <c r="A36" s="307" t="s">
        <v>369</v>
      </c>
      <c r="B36" s="298" t="s">
        <v>227</v>
      </c>
      <c r="C36" s="312">
        <f t="shared" si="1"/>
        <v>0</v>
      </c>
      <c r="D36" s="312">
        <f t="shared" si="1"/>
        <v>0</v>
      </c>
    </row>
    <row r="37" spans="1:4" ht="60" hidden="1">
      <c r="A37" s="307" t="s">
        <v>229</v>
      </c>
      <c r="B37" s="298" t="s">
        <v>228</v>
      </c>
      <c r="C37" s="312">
        <v>0</v>
      </c>
      <c r="D37" s="312">
        <v>0</v>
      </c>
    </row>
    <row r="38" spans="1:4">
      <c r="A38" s="319" t="s">
        <v>370</v>
      </c>
      <c r="B38" s="319" t="s">
        <v>328</v>
      </c>
      <c r="C38" s="320">
        <f>C39+C108</f>
        <v>14356.905000000002</v>
      </c>
      <c r="D38" s="320">
        <f>D39+D108+D112</f>
        <v>4280.7051599999995</v>
      </c>
    </row>
    <row r="39" spans="1:4" ht="28.5">
      <c r="A39" s="306" t="s">
        <v>289</v>
      </c>
      <c r="B39" s="297" t="s">
        <v>329</v>
      </c>
      <c r="C39" s="311">
        <f>C40+C46+C51+C58</f>
        <v>14356.905000000002</v>
      </c>
      <c r="D39" s="311">
        <f>D40+D46+D51+D58</f>
        <v>5133.1718499999997</v>
      </c>
    </row>
    <row r="40" spans="1:4" ht="28.5">
      <c r="A40" s="297" t="s">
        <v>291</v>
      </c>
      <c r="B40" s="297" t="s">
        <v>330</v>
      </c>
      <c r="C40" s="311">
        <f>C41+C43</f>
        <v>2660.2</v>
      </c>
      <c r="D40" s="311">
        <f>D41+D43</f>
        <v>1330.2</v>
      </c>
    </row>
    <row r="41" spans="1:4" ht="28.5">
      <c r="A41" s="297" t="s">
        <v>292</v>
      </c>
      <c r="B41" s="297" t="s">
        <v>143</v>
      </c>
      <c r="C41" s="310">
        <f>C42</f>
        <v>1871.8</v>
      </c>
      <c r="D41" s="310">
        <f>D42</f>
        <v>936</v>
      </c>
    </row>
    <row r="42" spans="1:4" ht="30">
      <c r="A42" s="298" t="s">
        <v>293</v>
      </c>
      <c r="B42" s="298" t="s">
        <v>331</v>
      </c>
      <c r="C42" s="312">
        <v>1871.8</v>
      </c>
      <c r="D42" s="312">
        <v>936</v>
      </c>
    </row>
    <row r="43" spans="1:4" ht="28.5">
      <c r="A43" s="297" t="s">
        <v>294</v>
      </c>
      <c r="B43" s="297" t="s">
        <v>144</v>
      </c>
      <c r="C43" s="310">
        <f t="shared" ref="C43:D44" si="2">C44</f>
        <v>788.4</v>
      </c>
      <c r="D43" s="310">
        <f t="shared" si="2"/>
        <v>394.2</v>
      </c>
    </row>
    <row r="44" spans="1:4" ht="28.5">
      <c r="A44" s="297" t="s">
        <v>295</v>
      </c>
      <c r="B44" s="297" t="s">
        <v>145</v>
      </c>
      <c r="C44" s="310">
        <f t="shared" si="2"/>
        <v>788.4</v>
      </c>
      <c r="D44" s="310">
        <f t="shared" si="2"/>
        <v>394.2</v>
      </c>
    </row>
    <row r="45" spans="1:4" ht="30">
      <c r="A45" s="298" t="s">
        <v>296</v>
      </c>
      <c r="B45" s="298" t="s">
        <v>146</v>
      </c>
      <c r="C45" s="312">
        <v>788.4</v>
      </c>
      <c r="D45" s="312">
        <v>394.2</v>
      </c>
    </row>
    <row r="46" spans="1:4" s="331" customFormat="1" ht="28.5">
      <c r="A46" s="297" t="s">
        <v>371</v>
      </c>
      <c r="B46" s="297" t="s">
        <v>222</v>
      </c>
      <c r="C46" s="310">
        <f t="shared" ref="C46:D47" si="3">C47</f>
        <v>809.80499999999995</v>
      </c>
      <c r="D46" s="310">
        <f t="shared" si="3"/>
        <v>749.80499999999995</v>
      </c>
    </row>
    <row r="47" spans="1:4" s="331" customFormat="1" ht="28.5">
      <c r="A47" s="297" t="s">
        <v>372</v>
      </c>
      <c r="B47" s="297" t="s">
        <v>332</v>
      </c>
      <c r="C47" s="310">
        <f t="shared" si="3"/>
        <v>809.80499999999995</v>
      </c>
      <c r="D47" s="310">
        <f t="shared" si="3"/>
        <v>749.80499999999995</v>
      </c>
    </row>
    <row r="48" spans="1:4" s="331" customFormat="1" ht="28.5">
      <c r="A48" s="297" t="s">
        <v>297</v>
      </c>
      <c r="B48" s="297" t="s">
        <v>333</v>
      </c>
      <c r="C48" s="310">
        <f>C49+C50</f>
        <v>809.80499999999995</v>
      </c>
      <c r="D48" s="310">
        <f>D49+D50</f>
        <v>749.80499999999995</v>
      </c>
    </row>
    <row r="49" spans="1:4" s="331" customFormat="1" ht="60">
      <c r="A49" s="298" t="s">
        <v>373</v>
      </c>
      <c r="B49" s="303" t="s">
        <v>334</v>
      </c>
      <c r="C49" s="312">
        <v>60</v>
      </c>
      <c r="D49" s="312">
        <v>0</v>
      </c>
    </row>
    <row r="50" spans="1:4" s="331" customFormat="1" ht="30">
      <c r="A50" s="298" t="s">
        <v>374</v>
      </c>
      <c r="B50" s="303" t="s">
        <v>335</v>
      </c>
      <c r="C50" s="312">
        <v>749.80499999999995</v>
      </c>
      <c r="D50" s="312">
        <v>749.80499999999995</v>
      </c>
    </row>
    <row r="51" spans="1:4" s="331" customFormat="1" ht="28.5">
      <c r="A51" s="297" t="s">
        <v>298</v>
      </c>
      <c r="B51" s="297" t="s">
        <v>336</v>
      </c>
      <c r="C51" s="310">
        <f>C52+C56</f>
        <v>77.8</v>
      </c>
      <c r="D51" s="310">
        <f>D52+D56</f>
        <v>38.056019999999997</v>
      </c>
    </row>
    <row r="52" spans="1:4" s="331" customFormat="1" ht="28.5">
      <c r="A52" s="297" t="s">
        <v>299</v>
      </c>
      <c r="B52" s="297" t="s">
        <v>11</v>
      </c>
      <c r="C52" s="310">
        <f>C53</f>
        <v>23.7</v>
      </c>
      <c r="D52" s="310">
        <f>D53</f>
        <v>23.7</v>
      </c>
    </row>
    <row r="53" spans="1:4" s="331" customFormat="1" ht="28.5">
      <c r="A53" s="297" t="s">
        <v>300</v>
      </c>
      <c r="B53" s="297" t="s">
        <v>147</v>
      </c>
      <c r="C53" s="310">
        <f>C54+C55</f>
        <v>23.7</v>
      </c>
      <c r="D53" s="310">
        <f>D54+D55</f>
        <v>23.7</v>
      </c>
    </row>
    <row r="54" spans="1:4" s="331" customFormat="1" ht="45">
      <c r="A54" s="298" t="s">
        <v>301</v>
      </c>
      <c r="B54" s="298" t="s">
        <v>337</v>
      </c>
      <c r="C54" s="312">
        <v>23.7</v>
      </c>
      <c r="D54" s="312">
        <v>23.7</v>
      </c>
    </row>
    <row r="55" spans="1:4" s="331" customFormat="1" ht="60" hidden="1">
      <c r="A55" s="298" t="s">
        <v>148</v>
      </c>
      <c r="B55" s="298" t="s">
        <v>162</v>
      </c>
      <c r="C55" s="312"/>
      <c r="D55" s="312"/>
    </row>
    <row r="56" spans="1:4" s="331" customFormat="1" ht="28.5">
      <c r="A56" s="297" t="s">
        <v>302</v>
      </c>
      <c r="B56" s="297" t="s">
        <v>338</v>
      </c>
      <c r="C56" s="310">
        <f>C57</f>
        <v>54.1</v>
      </c>
      <c r="D56" s="310">
        <f>D57</f>
        <v>14.356019999999999</v>
      </c>
    </row>
    <row r="57" spans="1:4" s="331" customFormat="1" ht="30">
      <c r="A57" s="298" t="s">
        <v>303</v>
      </c>
      <c r="B57" s="298" t="s">
        <v>149</v>
      </c>
      <c r="C57" s="312">
        <v>54.1</v>
      </c>
      <c r="D57" s="312">
        <v>14.356019999999999</v>
      </c>
    </row>
    <row r="58" spans="1:4" s="331" customFormat="1" ht="28.5">
      <c r="A58" s="304" t="s">
        <v>304</v>
      </c>
      <c r="B58" s="304" t="s">
        <v>12</v>
      </c>
      <c r="C58" s="317">
        <f>C59+C69</f>
        <v>10809.100000000002</v>
      </c>
      <c r="D58" s="317">
        <f>D59+D69</f>
        <v>3015.1108299999996</v>
      </c>
    </row>
    <row r="59" spans="1:4" s="331" customFormat="1" ht="57">
      <c r="A59" s="304" t="s">
        <v>307</v>
      </c>
      <c r="B59" s="304" t="s">
        <v>150</v>
      </c>
      <c r="C59" s="317">
        <f>C60</f>
        <v>39.6</v>
      </c>
      <c r="D59" s="317">
        <f>D60</f>
        <v>28.8</v>
      </c>
    </row>
    <row r="60" spans="1:4" ht="71.25">
      <c r="A60" s="304" t="s">
        <v>265</v>
      </c>
      <c r="B60" s="304" t="s">
        <v>152</v>
      </c>
      <c r="C60" s="317">
        <f>C61+C65</f>
        <v>39.6</v>
      </c>
      <c r="D60" s="317">
        <f>D61+D65</f>
        <v>28.8</v>
      </c>
    </row>
    <row r="61" spans="1:4" ht="42.75">
      <c r="A61" s="304" t="s">
        <v>265</v>
      </c>
      <c r="B61" s="304" t="s">
        <v>398</v>
      </c>
      <c r="C61" s="317">
        <f>C63</f>
        <v>10.8</v>
      </c>
      <c r="D61" s="317">
        <f>D63</f>
        <v>0</v>
      </c>
    </row>
    <row r="62" spans="1:4" ht="45">
      <c r="A62" s="305" t="s">
        <v>151</v>
      </c>
      <c r="B62" s="305" t="s">
        <v>399</v>
      </c>
      <c r="C62" s="318">
        <f>C63</f>
        <v>10.8</v>
      </c>
      <c r="D62" s="318">
        <v>0</v>
      </c>
    </row>
    <row r="63" spans="1:4" ht="30">
      <c r="A63" s="305" t="s">
        <v>265</v>
      </c>
      <c r="B63" s="305" t="s">
        <v>153</v>
      </c>
      <c r="C63" s="318">
        <v>10.8</v>
      </c>
      <c r="D63" s="318">
        <v>0</v>
      </c>
    </row>
    <row r="64" spans="1:4" ht="30" hidden="1">
      <c r="A64" s="305" t="s">
        <v>151</v>
      </c>
      <c r="B64" s="305" t="s">
        <v>163</v>
      </c>
      <c r="C64" s="318">
        <v>0</v>
      </c>
      <c r="D64" s="318">
        <v>0</v>
      </c>
    </row>
    <row r="65" spans="1:4" ht="28.5">
      <c r="A65" s="304" t="s">
        <v>265</v>
      </c>
      <c r="B65" s="304" t="s">
        <v>400</v>
      </c>
      <c r="C65" s="317">
        <f t="shared" ref="C65:D66" si="4">C66</f>
        <v>28.8</v>
      </c>
      <c r="D65" s="317">
        <f t="shared" si="4"/>
        <v>28.8</v>
      </c>
    </row>
    <row r="66" spans="1:4" ht="28.5">
      <c r="A66" s="304" t="s">
        <v>265</v>
      </c>
      <c r="B66" s="304" t="s">
        <v>401</v>
      </c>
      <c r="C66" s="317">
        <f t="shared" si="4"/>
        <v>28.8</v>
      </c>
      <c r="D66" s="317">
        <f t="shared" si="4"/>
        <v>28.8</v>
      </c>
    </row>
    <row r="67" spans="1:4" ht="45">
      <c r="A67" s="305" t="s">
        <v>265</v>
      </c>
      <c r="B67" s="305" t="s">
        <v>340</v>
      </c>
      <c r="C67" s="318">
        <v>28.8</v>
      </c>
      <c r="D67" s="318">
        <v>28.8</v>
      </c>
    </row>
    <row r="68" spans="1:4" ht="30">
      <c r="A68" s="305" t="s">
        <v>265</v>
      </c>
      <c r="B68" s="305" t="s">
        <v>306</v>
      </c>
      <c r="C68" s="318">
        <v>28.8</v>
      </c>
      <c r="D68" s="318">
        <v>28.8</v>
      </c>
    </row>
    <row r="69" spans="1:4" ht="28.5">
      <c r="A69" s="304" t="s">
        <v>290</v>
      </c>
      <c r="B69" s="304" t="s">
        <v>13</v>
      </c>
      <c r="C69" s="317">
        <f>C70</f>
        <v>10769.500000000002</v>
      </c>
      <c r="D69" s="317">
        <f>D70</f>
        <v>2986.3108299999994</v>
      </c>
    </row>
    <row r="70" spans="1:4" ht="28.5">
      <c r="A70" s="304" t="s">
        <v>264</v>
      </c>
      <c r="B70" s="304" t="s">
        <v>341</v>
      </c>
      <c r="C70" s="317">
        <f>C71+C78+C98+C103+C94</f>
        <v>10769.500000000002</v>
      </c>
      <c r="D70" s="317">
        <f>D71+D78+D98+D103</f>
        <v>2986.3108299999994</v>
      </c>
    </row>
    <row r="71" spans="1:4" ht="42.75">
      <c r="A71" s="304" t="s">
        <v>375</v>
      </c>
      <c r="B71" s="304" t="s">
        <v>230</v>
      </c>
      <c r="C71" s="317">
        <f>C74</f>
        <v>4881.2</v>
      </c>
      <c r="D71" s="317">
        <f>D74</f>
        <v>2087.9328299999997</v>
      </c>
    </row>
    <row r="72" spans="1:4" ht="28.5" hidden="1">
      <c r="A72" s="304" t="s">
        <v>264</v>
      </c>
      <c r="B72" s="304" t="s">
        <v>342</v>
      </c>
      <c r="C72" s="317">
        <f>C73</f>
        <v>0</v>
      </c>
      <c r="D72" s="317">
        <f>D73</f>
        <v>0</v>
      </c>
    </row>
    <row r="73" spans="1:4" ht="30" hidden="1">
      <c r="A73" s="305" t="s">
        <v>264</v>
      </c>
      <c r="B73" s="305" t="s">
        <v>343</v>
      </c>
      <c r="C73" s="318">
        <v>0</v>
      </c>
      <c r="D73" s="318"/>
    </row>
    <row r="74" spans="1:4" ht="42.75">
      <c r="A74" s="304" t="s">
        <v>264</v>
      </c>
      <c r="B74" s="304" t="s">
        <v>231</v>
      </c>
      <c r="C74" s="317">
        <f>C75+C77</f>
        <v>4881.2</v>
      </c>
      <c r="D74" s="317">
        <f>D75+D77</f>
        <v>2087.9328299999997</v>
      </c>
    </row>
    <row r="75" spans="1:4">
      <c r="A75" s="305" t="s">
        <v>264</v>
      </c>
      <c r="B75" s="305" t="s">
        <v>232</v>
      </c>
      <c r="C75" s="318">
        <v>2934.1</v>
      </c>
      <c r="D75" s="318">
        <v>1276.67903</v>
      </c>
    </row>
    <row r="76" spans="1:4" ht="45" hidden="1">
      <c r="A76" s="305" t="s">
        <v>154</v>
      </c>
      <c r="B76" s="305" t="s">
        <v>233</v>
      </c>
      <c r="C76" s="318">
        <v>0</v>
      </c>
      <c r="D76" s="318">
        <v>0</v>
      </c>
    </row>
    <row r="77" spans="1:4" ht="30">
      <c r="A77" s="305" t="s">
        <v>264</v>
      </c>
      <c r="B77" s="305" t="s">
        <v>344</v>
      </c>
      <c r="C77" s="318">
        <v>1947.1</v>
      </c>
      <c r="D77" s="318">
        <v>811.25379999999996</v>
      </c>
    </row>
    <row r="78" spans="1:4" ht="28.5">
      <c r="A78" s="304" t="s">
        <v>264</v>
      </c>
      <c r="B78" s="304" t="s">
        <v>246</v>
      </c>
      <c r="C78" s="310">
        <f>C90+C95+C86+C89</f>
        <v>1826.4</v>
      </c>
      <c r="D78" s="310">
        <f>D90+D95+D86+D89</f>
        <v>898.37799999999993</v>
      </c>
    </row>
    <row r="79" spans="1:4" ht="45" hidden="1">
      <c r="A79" s="304" t="s">
        <v>376</v>
      </c>
      <c r="B79" s="305" t="s">
        <v>345</v>
      </c>
      <c r="C79" s="318">
        <v>0</v>
      </c>
      <c r="D79" s="318">
        <v>0</v>
      </c>
    </row>
    <row r="80" spans="1:4" ht="28.5" hidden="1">
      <c r="A80" s="304" t="s">
        <v>377</v>
      </c>
      <c r="B80" s="305" t="s">
        <v>214</v>
      </c>
      <c r="C80" s="318">
        <v>0</v>
      </c>
      <c r="D80" s="318">
        <v>0</v>
      </c>
    </row>
    <row r="81" spans="1:4" ht="45" hidden="1">
      <c r="A81" s="304" t="s">
        <v>378</v>
      </c>
      <c r="B81" s="305" t="s">
        <v>234</v>
      </c>
      <c r="C81" s="318">
        <v>0</v>
      </c>
      <c r="D81" s="318">
        <v>0</v>
      </c>
    </row>
    <row r="82" spans="1:4" ht="45" hidden="1">
      <c r="A82" s="305" t="s">
        <v>154</v>
      </c>
      <c r="B82" s="305" t="s">
        <v>346</v>
      </c>
      <c r="C82" s="318">
        <v>0</v>
      </c>
      <c r="D82" s="318">
        <v>0</v>
      </c>
    </row>
    <row r="83" spans="1:4" hidden="1">
      <c r="A83" s="305" t="s">
        <v>154</v>
      </c>
      <c r="B83" s="305" t="s">
        <v>347</v>
      </c>
      <c r="C83" s="318">
        <v>0</v>
      </c>
      <c r="D83" s="318">
        <v>0</v>
      </c>
    </row>
    <row r="84" spans="1:4" hidden="1">
      <c r="A84" s="305" t="s">
        <v>154</v>
      </c>
      <c r="B84" s="305" t="s">
        <v>348</v>
      </c>
      <c r="C84" s="318">
        <v>0</v>
      </c>
      <c r="D84" s="318">
        <v>0</v>
      </c>
    </row>
    <row r="85" spans="1:4" ht="45" hidden="1">
      <c r="A85" s="305" t="s">
        <v>154</v>
      </c>
      <c r="B85" s="305" t="s">
        <v>234</v>
      </c>
      <c r="C85" s="318">
        <v>0</v>
      </c>
      <c r="D85" s="318">
        <v>0</v>
      </c>
    </row>
    <row r="86" spans="1:4" ht="45" hidden="1">
      <c r="A86" s="305" t="s">
        <v>264</v>
      </c>
      <c r="B86" s="305" t="s">
        <v>349</v>
      </c>
      <c r="C86" s="318">
        <v>0</v>
      </c>
      <c r="D86" s="318">
        <v>0</v>
      </c>
    </row>
    <row r="87" spans="1:4" ht="60" hidden="1">
      <c r="A87" s="305" t="s">
        <v>264</v>
      </c>
      <c r="B87" s="305" t="s">
        <v>308</v>
      </c>
      <c r="C87" s="318">
        <v>0</v>
      </c>
      <c r="D87" s="318">
        <v>0</v>
      </c>
    </row>
    <row r="88" spans="1:4" ht="30" hidden="1">
      <c r="A88" s="305" t="s">
        <v>264</v>
      </c>
      <c r="B88" s="305" t="s">
        <v>313</v>
      </c>
      <c r="C88" s="318">
        <v>0</v>
      </c>
      <c r="D88" s="318">
        <v>0</v>
      </c>
    </row>
    <row r="89" spans="1:4" ht="30">
      <c r="A89" s="305" t="s">
        <v>264</v>
      </c>
      <c r="B89" s="305" t="s">
        <v>350</v>
      </c>
      <c r="C89" s="318">
        <v>490</v>
      </c>
      <c r="D89" s="318">
        <v>489.97800000000001</v>
      </c>
    </row>
    <row r="90" spans="1:4" ht="45">
      <c r="A90" s="305" t="s">
        <v>264</v>
      </c>
      <c r="B90" s="305" t="s">
        <v>247</v>
      </c>
      <c r="C90" s="318">
        <f>C91</f>
        <v>1336.4</v>
      </c>
      <c r="D90" s="318">
        <f>D91</f>
        <v>408.4</v>
      </c>
    </row>
    <row r="91" spans="1:4" ht="45">
      <c r="A91" s="305" t="s">
        <v>264</v>
      </c>
      <c r="B91" s="305" t="s">
        <v>248</v>
      </c>
      <c r="C91" s="318">
        <f>C92+C93</f>
        <v>1336.4</v>
      </c>
      <c r="D91" s="318">
        <f>D92+D93</f>
        <v>408.4</v>
      </c>
    </row>
    <row r="92" spans="1:4">
      <c r="A92" s="305" t="s">
        <v>264</v>
      </c>
      <c r="B92" s="305" t="s">
        <v>156</v>
      </c>
      <c r="C92" s="318">
        <v>522.1</v>
      </c>
      <c r="D92" s="318">
        <v>0</v>
      </c>
    </row>
    <row r="93" spans="1:4">
      <c r="A93" s="305" t="s">
        <v>264</v>
      </c>
      <c r="B93" s="305" t="s">
        <v>57</v>
      </c>
      <c r="C93" s="318">
        <v>814.3</v>
      </c>
      <c r="D93" s="318">
        <v>408.4</v>
      </c>
    </row>
    <row r="94" spans="1:4" ht="42.75">
      <c r="A94" s="304" t="s">
        <v>264</v>
      </c>
      <c r="B94" s="304" t="s">
        <v>402</v>
      </c>
      <c r="C94" s="317">
        <f>C96</f>
        <v>43.2</v>
      </c>
      <c r="D94" s="317">
        <f>D96</f>
        <v>0</v>
      </c>
    </row>
    <row r="95" spans="1:4" hidden="1">
      <c r="A95" s="305"/>
      <c r="B95" s="305"/>
      <c r="C95" s="318"/>
      <c r="D95" s="318"/>
    </row>
    <row r="96" spans="1:4" s="333" customFormat="1" ht="45">
      <c r="A96" s="305" t="s">
        <v>264</v>
      </c>
      <c r="B96" s="305" t="s">
        <v>403</v>
      </c>
      <c r="C96" s="318">
        <f t="shared" ref="C96:D96" si="5">C97</f>
        <v>43.2</v>
      </c>
      <c r="D96" s="318">
        <f t="shared" si="5"/>
        <v>0</v>
      </c>
    </row>
    <row r="97" spans="1:6" ht="52.5" customHeight="1">
      <c r="A97" s="305" t="s">
        <v>264</v>
      </c>
      <c r="B97" s="305" t="s">
        <v>351</v>
      </c>
      <c r="C97" s="318">
        <v>43.2</v>
      </c>
      <c r="D97" s="318">
        <v>0</v>
      </c>
    </row>
    <row r="98" spans="1:6" ht="28.5">
      <c r="A98" s="304" t="s">
        <v>264</v>
      </c>
      <c r="B98" s="304" t="s">
        <v>352</v>
      </c>
      <c r="C98" s="310">
        <f>C99</f>
        <v>3970</v>
      </c>
      <c r="D98" s="310">
        <f>D99</f>
        <v>0</v>
      </c>
    </row>
    <row r="99" spans="1:6" ht="45">
      <c r="A99" s="305" t="s">
        <v>264</v>
      </c>
      <c r="B99" s="305" t="s">
        <v>305</v>
      </c>
      <c r="C99" s="312">
        <f>C101+C102</f>
        <v>3970</v>
      </c>
      <c r="D99" s="312">
        <f>D101+D102</f>
        <v>0</v>
      </c>
    </row>
    <row r="100" spans="1:6" ht="30" hidden="1">
      <c r="A100" s="305" t="s">
        <v>154</v>
      </c>
      <c r="B100" s="305" t="s">
        <v>353</v>
      </c>
      <c r="C100" s="312">
        <v>0</v>
      </c>
      <c r="D100" s="312">
        <v>0</v>
      </c>
    </row>
    <row r="101" spans="1:6" ht="30">
      <c r="A101" s="305" t="s">
        <v>264</v>
      </c>
      <c r="B101" s="305" t="s">
        <v>310</v>
      </c>
      <c r="C101" s="312">
        <v>3826.7</v>
      </c>
      <c r="D101" s="312">
        <v>0</v>
      </c>
    </row>
    <row r="102" spans="1:6" ht="45">
      <c r="A102" s="305" t="s">
        <v>264</v>
      </c>
      <c r="B102" s="305" t="s">
        <v>354</v>
      </c>
      <c r="C102" s="312">
        <v>143.30000000000001</v>
      </c>
      <c r="D102" s="312">
        <v>0</v>
      </c>
    </row>
    <row r="103" spans="1:6" ht="28.5">
      <c r="A103" s="304" t="s">
        <v>264</v>
      </c>
      <c r="B103" s="304" t="s">
        <v>404</v>
      </c>
      <c r="C103" s="310">
        <f>C105</f>
        <v>48.7</v>
      </c>
      <c r="D103" s="310">
        <f>D105</f>
        <v>0</v>
      </c>
      <c r="E103" s="334"/>
      <c r="F103" s="334"/>
    </row>
    <row r="104" spans="1:6" ht="45" hidden="1">
      <c r="A104" s="305" t="s">
        <v>264</v>
      </c>
      <c r="B104" s="305" t="s">
        <v>355</v>
      </c>
      <c r="C104" s="312">
        <v>0</v>
      </c>
      <c r="D104" s="312">
        <v>0</v>
      </c>
    </row>
    <row r="105" spans="1:6">
      <c r="A105" s="305" t="s">
        <v>264</v>
      </c>
      <c r="B105" s="305" t="s">
        <v>166</v>
      </c>
      <c r="C105" s="312">
        <v>48.7</v>
      </c>
      <c r="D105" s="312">
        <v>0</v>
      </c>
    </row>
    <row r="106" spans="1:6" ht="28.5" hidden="1">
      <c r="A106" s="304" t="s">
        <v>379</v>
      </c>
      <c r="B106" s="304" t="s">
        <v>356</v>
      </c>
      <c r="C106" s="317">
        <v>0</v>
      </c>
      <c r="D106" s="317">
        <v>0</v>
      </c>
    </row>
    <row r="107" spans="1:6" ht="45" hidden="1">
      <c r="A107" s="305" t="s">
        <v>380</v>
      </c>
      <c r="B107" s="305" t="s">
        <v>357</v>
      </c>
      <c r="C107" s="318">
        <v>0</v>
      </c>
      <c r="D107" s="318">
        <v>0</v>
      </c>
    </row>
    <row r="108" spans="1:6" ht="85.5" hidden="1">
      <c r="A108" s="304" t="s">
        <v>381</v>
      </c>
      <c r="B108" s="304" t="s">
        <v>358</v>
      </c>
      <c r="C108" s="317">
        <v>0</v>
      </c>
      <c r="D108" s="317">
        <v>0</v>
      </c>
    </row>
    <row r="109" spans="1:6" ht="60" hidden="1">
      <c r="A109" s="305" t="s">
        <v>382</v>
      </c>
      <c r="B109" s="305" t="s">
        <v>359</v>
      </c>
      <c r="C109" s="318">
        <v>0</v>
      </c>
      <c r="D109" s="318">
        <v>0</v>
      </c>
    </row>
    <row r="110" spans="1:6" ht="60" hidden="1">
      <c r="A110" s="305" t="s">
        <v>382</v>
      </c>
      <c r="B110" s="305" t="s">
        <v>360</v>
      </c>
      <c r="C110" s="318">
        <v>0</v>
      </c>
      <c r="D110" s="318">
        <v>0</v>
      </c>
    </row>
    <row r="111" spans="1:6" ht="45" hidden="1">
      <c r="A111" s="305" t="s">
        <v>383</v>
      </c>
      <c r="B111" s="305" t="s">
        <v>361</v>
      </c>
      <c r="C111" s="318">
        <v>0</v>
      </c>
      <c r="D111" s="318">
        <v>0</v>
      </c>
    </row>
    <row r="112" spans="1:6" ht="43.5">
      <c r="A112" s="335" t="s">
        <v>386</v>
      </c>
      <c r="B112" s="336" t="s">
        <v>384</v>
      </c>
      <c r="C112" s="337">
        <f>C113</f>
        <v>0</v>
      </c>
      <c r="D112" s="338">
        <f>D113</f>
        <v>-852.46668999999997</v>
      </c>
    </row>
    <row r="113" spans="1:4" ht="45">
      <c r="A113" s="339" t="s">
        <v>387</v>
      </c>
      <c r="B113" s="348" t="s">
        <v>357</v>
      </c>
      <c r="C113" s="340">
        <f>C114</f>
        <v>0</v>
      </c>
      <c r="D113" s="340">
        <f>D114</f>
        <v>-852.46668999999997</v>
      </c>
    </row>
    <row r="114" spans="1:4" ht="45">
      <c r="A114" s="341" t="s">
        <v>388</v>
      </c>
      <c r="B114" s="349" t="s">
        <v>385</v>
      </c>
      <c r="C114" s="342"/>
      <c r="D114" s="342">
        <v>-852.46668999999997</v>
      </c>
    </row>
    <row r="115" spans="1:4">
      <c r="A115" s="343"/>
      <c r="B115" s="344" t="s">
        <v>0</v>
      </c>
      <c r="C115" s="313">
        <f>C8+C38</f>
        <v>21781.605000000003</v>
      </c>
      <c r="D115" s="313">
        <f>D8+D38</f>
        <v>7201.7126899999994</v>
      </c>
    </row>
    <row r="116" spans="1:4">
      <c r="A116" s="374"/>
      <c r="B116" s="374"/>
      <c r="C116" s="345"/>
      <c r="D116" s="345"/>
    </row>
    <row r="117" spans="1:4" ht="16.5" customHeight="1">
      <c r="A117" s="374"/>
      <c r="B117" s="374"/>
      <c r="C117" s="345"/>
    </row>
    <row r="118" spans="1:4">
      <c r="A118" s="374"/>
      <c r="B118" s="374"/>
      <c r="C118" s="345"/>
    </row>
    <row r="119" spans="1:4">
      <c r="A119" s="374"/>
      <c r="B119" s="374"/>
      <c r="C119" s="345"/>
    </row>
    <row r="120" spans="1:4">
      <c r="A120" s="374"/>
      <c r="B120" s="374"/>
      <c r="C120" s="345"/>
    </row>
    <row r="121" spans="1:4">
      <c r="A121" s="374"/>
      <c r="B121" s="374"/>
      <c r="C121" s="345"/>
    </row>
    <row r="122" spans="1:4">
      <c r="A122" s="374"/>
      <c r="B122" s="374"/>
      <c r="C122" s="345"/>
    </row>
    <row r="123" spans="1:4">
      <c r="A123" s="374"/>
      <c r="B123" s="374"/>
      <c r="C123" s="345"/>
    </row>
    <row r="124" spans="1:4">
      <c r="A124" s="374"/>
      <c r="B124" s="374"/>
      <c r="C124" s="345"/>
    </row>
    <row r="125" spans="1:4">
      <c r="A125" s="374"/>
      <c r="B125" s="374"/>
      <c r="C125" s="345"/>
    </row>
    <row r="126" spans="1:4">
      <c r="A126" s="374"/>
      <c r="B126" s="374"/>
      <c r="C126" s="345"/>
    </row>
    <row r="127" spans="1:4">
      <c r="A127" s="374"/>
      <c r="B127" s="374"/>
      <c r="C127" s="345"/>
    </row>
    <row r="128" spans="1:4">
      <c r="A128" s="374"/>
      <c r="B128" s="374"/>
      <c r="C128" s="345"/>
    </row>
    <row r="129" spans="1:3">
      <c r="A129" s="374"/>
      <c r="B129" s="374"/>
      <c r="C129" s="345"/>
    </row>
    <row r="130" spans="1:3">
      <c r="A130" s="374"/>
      <c r="B130" s="374"/>
      <c r="C130" s="345"/>
    </row>
    <row r="131" spans="1:3">
      <c r="A131" s="374"/>
      <c r="B131" s="374"/>
      <c r="C131" s="345"/>
    </row>
    <row r="132" spans="1:3">
      <c r="A132" s="374"/>
      <c r="B132" s="374"/>
      <c r="C132" s="345"/>
    </row>
    <row r="133" spans="1:3">
      <c r="A133" s="374"/>
      <c r="B133" s="374"/>
      <c r="C133" s="345"/>
    </row>
    <row r="134" spans="1:3">
      <c r="A134" s="374"/>
      <c r="B134" s="374"/>
      <c r="C134" s="345"/>
    </row>
    <row r="135" spans="1:3">
      <c r="A135" s="374"/>
      <c r="B135" s="374"/>
      <c r="C135" s="345"/>
    </row>
    <row r="136" spans="1:3">
      <c r="A136" s="374"/>
      <c r="B136" s="374"/>
      <c r="C136" s="345"/>
    </row>
    <row r="137" spans="1:3">
      <c r="A137" s="374"/>
      <c r="B137" s="374"/>
      <c r="C137" s="345"/>
    </row>
    <row r="138" spans="1:3">
      <c r="A138" s="374"/>
      <c r="B138" s="374"/>
      <c r="C138" s="345"/>
    </row>
    <row r="139" spans="1:3">
      <c r="A139" s="374"/>
      <c r="B139" s="374"/>
      <c r="C139" s="345"/>
    </row>
    <row r="140" spans="1:3">
      <c r="A140" s="374"/>
      <c r="B140" s="374"/>
      <c r="C140" s="345"/>
    </row>
    <row r="141" spans="1:3">
      <c r="A141" s="374"/>
      <c r="B141" s="374"/>
      <c r="C141" s="345"/>
    </row>
    <row r="142" spans="1:3">
      <c r="A142" s="374"/>
      <c r="B142" s="374"/>
      <c r="C142" s="345"/>
    </row>
    <row r="143" spans="1:3">
      <c r="A143" s="374"/>
      <c r="B143" s="374"/>
      <c r="C143" s="345"/>
    </row>
    <row r="144" spans="1:3">
      <c r="A144" s="374"/>
      <c r="B144" s="374"/>
      <c r="C144" s="345"/>
    </row>
    <row r="145" spans="1:3">
      <c r="A145" s="374"/>
      <c r="B145" s="374"/>
      <c r="C145" s="345"/>
    </row>
    <row r="146" spans="1:3">
      <c r="A146" s="374"/>
      <c r="B146" s="374"/>
      <c r="C146" s="345"/>
    </row>
    <row r="147" spans="1:3">
      <c r="A147" s="374"/>
      <c r="B147" s="374"/>
      <c r="C147" s="345"/>
    </row>
    <row r="148" spans="1:3">
      <c r="A148" s="374"/>
      <c r="B148" s="374"/>
      <c r="C148" s="345"/>
    </row>
    <row r="149" spans="1:3">
      <c r="A149" s="374"/>
      <c r="B149" s="374"/>
      <c r="C149" s="345"/>
    </row>
    <row r="150" spans="1:3">
      <c r="A150" s="374"/>
      <c r="B150" s="374"/>
      <c r="C150" s="345"/>
    </row>
    <row r="151" spans="1:3">
      <c r="A151" s="374"/>
      <c r="B151" s="374"/>
      <c r="C151" s="345"/>
    </row>
    <row r="152" spans="1:3">
      <c r="A152" s="374"/>
      <c r="B152" s="374"/>
      <c r="C152" s="345"/>
    </row>
    <row r="153" spans="1:3">
      <c r="A153" s="374"/>
      <c r="B153" s="374"/>
      <c r="C153" s="345"/>
    </row>
    <row r="154" spans="1:3">
      <c r="A154" s="374"/>
      <c r="B154" s="374"/>
      <c r="C154" s="345"/>
    </row>
    <row r="155" spans="1:3">
      <c r="A155" s="374"/>
      <c r="B155" s="374"/>
      <c r="C155" s="345"/>
    </row>
    <row r="156" spans="1:3">
      <c r="A156" s="374"/>
      <c r="B156" s="374"/>
      <c r="C156" s="345"/>
    </row>
    <row r="157" spans="1:3">
      <c r="A157" s="374"/>
      <c r="B157" s="374"/>
      <c r="C157" s="345"/>
    </row>
    <row r="158" spans="1:3">
      <c r="A158" s="374"/>
      <c r="B158" s="374"/>
      <c r="C158" s="345"/>
    </row>
    <row r="159" spans="1:3">
      <c r="A159" s="374"/>
      <c r="B159" s="374"/>
      <c r="C159" s="345"/>
    </row>
    <row r="160" spans="1:3">
      <c r="A160" s="374"/>
      <c r="B160" s="374"/>
      <c r="C160" s="345"/>
    </row>
    <row r="161" spans="1:3">
      <c r="A161" s="374"/>
      <c r="B161" s="374"/>
      <c r="C161" s="345"/>
    </row>
    <row r="162" spans="1:3">
      <c r="A162" s="374"/>
      <c r="B162" s="374"/>
      <c r="C162" s="345"/>
    </row>
    <row r="163" spans="1:3">
      <c r="A163" s="374"/>
      <c r="B163" s="374"/>
      <c r="C163" s="345"/>
    </row>
    <row r="164" spans="1:3">
      <c r="A164" s="374"/>
      <c r="B164" s="374"/>
      <c r="C164" s="345"/>
    </row>
    <row r="165" spans="1:3">
      <c r="A165" s="374"/>
      <c r="B165" s="374"/>
      <c r="C165" s="345"/>
    </row>
    <row r="166" spans="1:3">
      <c r="A166" s="374"/>
      <c r="B166" s="374"/>
      <c r="C166" s="345"/>
    </row>
    <row r="167" spans="1:3">
      <c r="A167" s="374"/>
      <c r="B167" s="374"/>
      <c r="C167" s="345"/>
    </row>
    <row r="168" spans="1:3">
      <c r="A168" s="374"/>
      <c r="B168" s="374"/>
      <c r="C168" s="345"/>
    </row>
    <row r="169" spans="1:3">
      <c r="A169" s="374"/>
      <c r="B169" s="374"/>
      <c r="C169" s="345"/>
    </row>
    <row r="170" spans="1:3">
      <c r="A170" s="374"/>
      <c r="B170" s="374"/>
      <c r="C170" s="345"/>
    </row>
    <row r="171" spans="1:3">
      <c r="A171" s="374"/>
      <c r="B171" s="374"/>
      <c r="C171" s="345"/>
    </row>
    <row r="172" spans="1:3">
      <c r="A172" s="374"/>
      <c r="B172" s="374"/>
      <c r="C172" s="345"/>
    </row>
    <row r="173" spans="1:3">
      <c r="A173" s="374"/>
      <c r="B173" s="374"/>
      <c r="C173" s="345"/>
    </row>
    <row r="174" spans="1:3">
      <c r="A174" s="374"/>
      <c r="B174" s="374"/>
      <c r="C174" s="345"/>
    </row>
    <row r="175" spans="1:3">
      <c r="A175" s="374"/>
      <c r="B175" s="374"/>
      <c r="C175" s="345"/>
    </row>
    <row r="176" spans="1:3">
      <c r="A176" s="374"/>
      <c r="B176" s="374"/>
      <c r="C176" s="345"/>
    </row>
    <row r="177" spans="1:3">
      <c r="A177" s="374"/>
      <c r="B177" s="374"/>
      <c r="C177" s="345"/>
    </row>
    <row r="178" spans="1:3">
      <c r="A178" s="374"/>
      <c r="B178" s="374"/>
      <c r="C178" s="345"/>
    </row>
    <row r="179" spans="1:3">
      <c r="A179" s="374"/>
      <c r="B179" s="374"/>
      <c r="C179" s="345"/>
    </row>
    <row r="180" spans="1:3">
      <c r="A180" s="374"/>
      <c r="B180" s="374"/>
      <c r="C180" s="345"/>
    </row>
    <row r="181" spans="1:3">
      <c r="A181" s="374"/>
      <c r="B181" s="374"/>
      <c r="C181" s="345"/>
    </row>
    <row r="182" spans="1:3">
      <c r="A182" s="374"/>
      <c r="B182" s="374"/>
      <c r="C182" s="345"/>
    </row>
    <row r="183" spans="1:3">
      <c r="A183" s="374"/>
      <c r="B183" s="374"/>
      <c r="C183" s="345"/>
    </row>
    <row r="184" spans="1:3">
      <c r="A184" s="374"/>
      <c r="B184" s="374"/>
      <c r="C184" s="345"/>
    </row>
    <row r="185" spans="1:3">
      <c r="A185" s="374"/>
      <c r="B185" s="374"/>
      <c r="C185" s="345"/>
    </row>
    <row r="186" spans="1:3">
      <c r="A186" s="374"/>
      <c r="B186" s="374"/>
      <c r="C186" s="345"/>
    </row>
    <row r="187" spans="1:3">
      <c r="A187" s="374"/>
      <c r="B187" s="374"/>
      <c r="C187" s="345"/>
    </row>
    <row r="188" spans="1:3">
      <c r="A188" s="374"/>
      <c r="B188" s="374"/>
      <c r="C188" s="345"/>
    </row>
    <row r="189" spans="1:3">
      <c r="A189" s="374"/>
      <c r="B189" s="374"/>
      <c r="C189" s="345"/>
    </row>
    <row r="190" spans="1:3">
      <c r="A190" s="374"/>
      <c r="B190" s="374"/>
      <c r="C190" s="345"/>
    </row>
    <row r="191" spans="1:3">
      <c r="A191" s="374"/>
      <c r="B191" s="374"/>
      <c r="C191" s="345"/>
    </row>
    <row r="192" spans="1:3">
      <c r="A192" s="374"/>
      <c r="B192" s="374"/>
      <c r="C192" s="345"/>
    </row>
    <row r="193" spans="1:3">
      <c r="A193" s="374"/>
      <c r="B193" s="374"/>
      <c r="C193" s="345"/>
    </row>
    <row r="194" spans="1:3">
      <c r="A194" s="374"/>
      <c r="B194" s="374"/>
      <c r="C194" s="345"/>
    </row>
    <row r="195" spans="1:3">
      <c r="A195" s="374"/>
      <c r="B195" s="374"/>
      <c r="C195" s="345"/>
    </row>
    <row r="196" spans="1:3">
      <c r="A196" s="374"/>
      <c r="B196" s="374"/>
      <c r="C196" s="345"/>
    </row>
    <row r="197" spans="1:3">
      <c r="A197" s="374"/>
      <c r="B197" s="374"/>
      <c r="C197" s="345"/>
    </row>
    <row r="198" spans="1:3">
      <c r="A198" s="374"/>
      <c r="B198" s="374"/>
      <c r="C198" s="345"/>
    </row>
    <row r="199" spans="1:3">
      <c r="A199" s="374"/>
      <c r="B199" s="374"/>
      <c r="C199" s="345"/>
    </row>
    <row r="200" spans="1:3">
      <c r="A200" s="374"/>
      <c r="B200" s="374"/>
      <c r="C200" s="345"/>
    </row>
    <row r="201" spans="1:3">
      <c r="A201" s="374"/>
      <c r="B201" s="374"/>
      <c r="C201" s="345"/>
    </row>
    <row r="202" spans="1:3">
      <c r="A202" s="374"/>
      <c r="B202" s="374"/>
      <c r="C202" s="345"/>
    </row>
    <row r="203" spans="1:3">
      <c r="A203" s="374"/>
      <c r="B203" s="374"/>
      <c r="C203" s="345"/>
    </row>
    <row r="204" spans="1:3">
      <c r="A204" s="374"/>
      <c r="B204" s="374"/>
      <c r="C204" s="345"/>
    </row>
    <row r="205" spans="1:3">
      <c r="A205" s="374"/>
      <c r="B205" s="374"/>
      <c r="C205" s="345"/>
    </row>
    <row r="206" spans="1:3">
      <c r="A206" s="374"/>
      <c r="B206" s="374"/>
      <c r="C206" s="345"/>
    </row>
    <row r="207" spans="1:3">
      <c r="A207" s="374"/>
      <c r="B207" s="374"/>
      <c r="C207" s="345"/>
    </row>
    <row r="208" spans="1:3">
      <c r="A208" s="374"/>
      <c r="B208" s="374"/>
      <c r="C208" s="345"/>
    </row>
    <row r="209" spans="1:3">
      <c r="A209" s="374"/>
      <c r="B209" s="374"/>
      <c r="C209" s="345"/>
    </row>
    <row r="210" spans="1:3">
      <c r="A210" s="374"/>
      <c r="B210" s="374"/>
      <c r="C210" s="345"/>
    </row>
    <row r="211" spans="1:3">
      <c r="A211" s="374"/>
      <c r="B211" s="374"/>
      <c r="C211" s="345"/>
    </row>
    <row r="212" spans="1:3">
      <c r="A212" s="374"/>
      <c r="B212" s="374"/>
      <c r="C212" s="345"/>
    </row>
    <row r="213" spans="1:3">
      <c r="A213" s="374"/>
      <c r="B213" s="374"/>
      <c r="C213" s="345"/>
    </row>
    <row r="214" spans="1:3">
      <c r="A214" s="374"/>
      <c r="B214" s="374"/>
      <c r="C214" s="345"/>
    </row>
    <row r="215" spans="1:3">
      <c r="A215" s="374"/>
      <c r="B215" s="374"/>
      <c r="C215" s="345"/>
    </row>
  </sheetData>
  <sheetProtection selectLockedCells="1" selectUnlockedCells="1"/>
  <mergeCells count="107">
    <mergeCell ref="A116:B116"/>
    <mergeCell ref="A117:B117"/>
    <mergeCell ref="A118:B118"/>
    <mergeCell ref="A119:B119"/>
    <mergeCell ref="A120:B120"/>
    <mergeCell ref="A121:B121"/>
    <mergeCell ref="A1:D1"/>
    <mergeCell ref="A3:D3"/>
    <mergeCell ref="D5:D6"/>
    <mergeCell ref="A4:B4"/>
    <mergeCell ref="A5:A6"/>
    <mergeCell ref="B5:B6"/>
    <mergeCell ref="C5:C6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22:B122"/>
    <mergeCell ref="A123:B123"/>
    <mergeCell ref="A142:B142"/>
    <mergeCell ref="A143:B143"/>
    <mergeCell ref="A144:B144"/>
    <mergeCell ref="A145:B145"/>
    <mergeCell ref="A148:B148"/>
    <mergeCell ref="A149:B149"/>
    <mergeCell ref="A150:B150"/>
    <mergeCell ref="A151:B151"/>
    <mergeCell ref="A132:B132"/>
    <mergeCell ref="A133:B133"/>
    <mergeCell ref="A146:B146"/>
    <mergeCell ref="A147:B147"/>
    <mergeCell ref="A136:B136"/>
    <mergeCell ref="A137:B137"/>
    <mergeCell ref="A138:B138"/>
    <mergeCell ref="A139:B139"/>
    <mergeCell ref="A140:B140"/>
    <mergeCell ref="A141:B141"/>
    <mergeCell ref="A134:B134"/>
    <mergeCell ref="A135:B135"/>
    <mergeCell ref="A156:B156"/>
    <mergeCell ref="A157:B157"/>
    <mergeCell ref="A158:B158"/>
    <mergeCell ref="A159:B159"/>
    <mergeCell ref="A166:B166"/>
    <mergeCell ref="A167:B167"/>
    <mergeCell ref="A152:B152"/>
    <mergeCell ref="A153:B153"/>
    <mergeCell ref="A170:B170"/>
    <mergeCell ref="A160:B160"/>
    <mergeCell ref="A161:B161"/>
    <mergeCell ref="A162:B162"/>
    <mergeCell ref="A163:B163"/>
    <mergeCell ref="A164:B164"/>
    <mergeCell ref="A165:B165"/>
    <mergeCell ref="A154:B154"/>
    <mergeCell ref="A155:B155"/>
    <mergeCell ref="A168:B168"/>
    <mergeCell ref="A169:B169"/>
    <mergeCell ref="A175:B175"/>
    <mergeCell ref="A176:B176"/>
    <mergeCell ref="A177:B177"/>
    <mergeCell ref="A171:B171"/>
    <mergeCell ref="A178:B178"/>
    <mergeCell ref="A179:B179"/>
    <mergeCell ref="A184:B184"/>
    <mergeCell ref="A185:B185"/>
    <mergeCell ref="A186:B186"/>
    <mergeCell ref="A180:B180"/>
    <mergeCell ref="A181:B181"/>
    <mergeCell ref="A172:B172"/>
    <mergeCell ref="A173:B173"/>
    <mergeCell ref="A174:B174"/>
    <mergeCell ref="A187:B187"/>
    <mergeCell ref="A200:B200"/>
    <mergeCell ref="A201:B201"/>
    <mergeCell ref="A204:B204"/>
    <mergeCell ref="A182:B182"/>
    <mergeCell ref="A183:B183"/>
    <mergeCell ref="A205:B205"/>
    <mergeCell ref="A202:B202"/>
    <mergeCell ref="A203:B203"/>
    <mergeCell ref="A188:B188"/>
    <mergeCell ref="A189:B189"/>
    <mergeCell ref="A196:B196"/>
    <mergeCell ref="A197:B197"/>
    <mergeCell ref="A198:B198"/>
    <mergeCell ref="A199:B199"/>
    <mergeCell ref="A190:B190"/>
    <mergeCell ref="A191:B191"/>
    <mergeCell ref="A192:B192"/>
    <mergeCell ref="A193:B193"/>
    <mergeCell ref="A194:B194"/>
    <mergeCell ref="A195:B195"/>
    <mergeCell ref="A210:B210"/>
    <mergeCell ref="A215:B215"/>
    <mergeCell ref="A211:B211"/>
    <mergeCell ref="A212:B212"/>
    <mergeCell ref="A213:B213"/>
    <mergeCell ref="A214:B214"/>
    <mergeCell ref="A208:B208"/>
    <mergeCell ref="A209:B209"/>
    <mergeCell ref="A206:B206"/>
    <mergeCell ref="A207:B207"/>
  </mergeCells>
  <phoneticPr fontId="22" type="noConversion"/>
  <pageMargins left="0.51181102362204722" right="0.19685039370078741" top="0.98425196850393704" bottom="0.98425196850393704" header="0.51181102362204722" footer="0.51181102362204722"/>
  <pageSetup paperSize="9" scale="65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8"/>
  <sheetViews>
    <sheetView zoomScale="110" zoomScaleNormal="70" zoomScaleSheetLayoutView="110" workbookViewId="0">
      <selection activeCell="B8" sqref="B8"/>
    </sheetView>
  </sheetViews>
  <sheetFormatPr defaultRowHeight="12.75"/>
  <cols>
    <col min="1" max="1" width="12.140625" style="1" customWidth="1"/>
    <col min="2" max="2" width="44.140625" style="1" customWidth="1"/>
    <col min="3" max="3" width="66" style="2" customWidth="1"/>
    <col min="4" max="5" width="9.140625" style="4"/>
  </cols>
  <sheetData>
    <row r="1" spans="1:5" ht="81.75" customHeight="1">
      <c r="A1" s="382"/>
      <c r="B1" s="382"/>
      <c r="C1" s="5" t="s">
        <v>70</v>
      </c>
    </row>
    <row r="2" spans="1:5" ht="19.5" customHeight="1">
      <c r="A2" s="6"/>
      <c r="B2" s="6"/>
      <c r="C2" s="7" t="s">
        <v>18</v>
      </c>
    </row>
    <row r="3" spans="1:5" ht="92.25" customHeight="1">
      <c r="A3" s="383" t="s">
        <v>19</v>
      </c>
      <c r="B3" s="383"/>
      <c r="C3" s="383"/>
    </row>
    <row r="4" spans="1:5" ht="12.75" customHeight="1">
      <c r="A4" s="382"/>
      <c r="B4" s="382"/>
    </row>
    <row r="5" spans="1:5" ht="14.25" customHeight="1">
      <c r="A5" s="384" t="s">
        <v>14</v>
      </c>
      <c r="B5" s="384"/>
      <c r="C5" s="385" t="s">
        <v>15</v>
      </c>
      <c r="D5"/>
      <c r="E5"/>
    </row>
    <row r="6" spans="1:5" ht="52.5" customHeight="1">
      <c r="A6" s="8" t="s">
        <v>16</v>
      </c>
      <c r="B6" s="9" t="s">
        <v>17</v>
      </c>
      <c r="C6" s="385"/>
      <c r="D6"/>
      <c r="E6"/>
    </row>
    <row r="7" spans="1:5" ht="50.25" customHeight="1">
      <c r="A7" s="13" t="s">
        <v>20</v>
      </c>
      <c r="B7" s="14"/>
      <c r="C7" s="15" t="s">
        <v>62</v>
      </c>
      <c r="D7"/>
      <c r="E7"/>
    </row>
    <row r="8" spans="1:5" ht="60" customHeight="1">
      <c r="A8" s="10"/>
      <c r="B8" s="11" t="s">
        <v>21</v>
      </c>
      <c r="C8" s="12" t="s">
        <v>79</v>
      </c>
      <c r="D8"/>
      <c r="E8"/>
    </row>
    <row r="9" spans="1:5" ht="27" customHeight="1">
      <c r="A9" s="10"/>
      <c r="B9" s="11" t="s">
        <v>22</v>
      </c>
      <c r="C9" s="12" t="s">
        <v>4</v>
      </c>
      <c r="D9"/>
      <c r="E9"/>
    </row>
    <row r="10" spans="1:5" ht="38.25" customHeight="1">
      <c r="A10" s="10"/>
      <c r="B10" s="11" t="s">
        <v>23</v>
      </c>
      <c r="C10" s="12" t="s">
        <v>71</v>
      </c>
      <c r="D10"/>
      <c r="E10"/>
    </row>
    <row r="11" spans="1:5" ht="29.25" customHeight="1">
      <c r="A11" s="10"/>
      <c r="B11" s="11" t="s">
        <v>77</v>
      </c>
      <c r="C11" s="12" t="s">
        <v>73</v>
      </c>
      <c r="D11"/>
      <c r="E11"/>
    </row>
    <row r="12" spans="1:5" ht="33" customHeight="1">
      <c r="A12" s="10"/>
      <c r="B12" s="11" t="s">
        <v>78</v>
      </c>
      <c r="C12" s="12" t="s">
        <v>76</v>
      </c>
      <c r="D12"/>
      <c r="E12"/>
    </row>
    <row r="13" spans="1:5" ht="42" customHeight="1">
      <c r="D13"/>
      <c r="E13"/>
    </row>
    <row r="14" spans="1:5" ht="40.5" customHeight="1">
      <c r="D14"/>
      <c r="E14"/>
    </row>
    <row r="15" spans="1:5" ht="39" customHeight="1">
      <c r="D15"/>
      <c r="E15"/>
    </row>
    <row r="16" spans="1:5" ht="44.25" customHeight="1">
      <c r="D16"/>
      <c r="E16"/>
    </row>
    <row r="17" spans="1:5" ht="55.5" customHeight="1">
      <c r="D17"/>
      <c r="E17"/>
    </row>
    <row r="18" spans="1:5" ht="52.5" customHeight="1">
      <c r="A18" s="382"/>
      <c r="B18" s="382"/>
      <c r="D18"/>
      <c r="E18"/>
    </row>
    <row r="19" spans="1:5" ht="44.25" customHeight="1">
      <c r="A19" s="382"/>
      <c r="B19" s="382"/>
      <c r="D19"/>
      <c r="E19"/>
    </row>
    <row r="20" spans="1:5" ht="44.25" customHeight="1">
      <c r="A20" s="382"/>
      <c r="B20" s="382"/>
      <c r="D20"/>
      <c r="E20"/>
    </row>
    <row r="21" spans="1:5" ht="44.25" customHeight="1">
      <c r="A21" s="382"/>
      <c r="B21" s="382"/>
      <c r="D21"/>
      <c r="E21"/>
    </row>
    <row r="22" spans="1:5" ht="44.25" customHeight="1">
      <c r="A22" s="382"/>
      <c r="B22" s="382"/>
      <c r="D22"/>
      <c r="E22"/>
    </row>
    <row r="23" spans="1:5" ht="61.5" customHeight="1">
      <c r="A23" s="382"/>
      <c r="B23" s="382"/>
      <c r="D23"/>
      <c r="E23"/>
    </row>
    <row r="24" spans="1:5" ht="37.5" customHeight="1">
      <c r="A24" s="382"/>
      <c r="B24" s="382"/>
      <c r="D24"/>
      <c r="E24"/>
    </row>
    <row r="25" spans="1:5" ht="62.25" customHeight="1">
      <c r="A25" s="382"/>
      <c r="B25" s="382"/>
      <c r="D25"/>
      <c r="E25"/>
    </row>
    <row r="26" spans="1:5" ht="69.75" customHeight="1">
      <c r="A26" s="382"/>
      <c r="B26" s="382"/>
      <c r="D26"/>
      <c r="E26"/>
    </row>
    <row r="27" spans="1:5" ht="69.75" customHeight="1">
      <c r="A27" s="382"/>
      <c r="B27" s="382"/>
      <c r="D27"/>
      <c r="E27"/>
    </row>
    <row r="28" spans="1:5" ht="69.75" customHeight="1">
      <c r="A28" s="382"/>
      <c r="B28" s="382"/>
      <c r="D28"/>
      <c r="E28"/>
    </row>
    <row r="29" spans="1:5" ht="53.25" customHeight="1">
      <c r="A29" s="382"/>
      <c r="B29" s="382"/>
      <c r="D29"/>
      <c r="E29"/>
    </row>
    <row r="30" spans="1:5" ht="60" customHeight="1">
      <c r="A30" s="382"/>
      <c r="B30" s="382"/>
      <c r="D30"/>
      <c r="E30"/>
    </row>
    <row r="31" spans="1:5" ht="75.75" customHeight="1">
      <c r="A31" s="382"/>
      <c r="B31" s="382"/>
      <c r="D31"/>
      <c r="E31"/>
    </row>
    <row r="32" spans="1:5" ht="51.75" customHeight="1">
      <c r="A32" s="382"/>
      <c r="B32" s="382"/>
      <c r="D32"/>
      <c r="E32"/>
    </row>
    <row r="33" spans="1:2" ht="75" customHeight="1">
      <c r="A33" s="382"/>
      <c r="B33" s="382"/>
    </row>
    <row r="34" spans="1:2" ht="75" customHeight="1">
      <c r="A34" s="382"/>
      <c r="B34" s="382"/>
    </row>
    <row r="35" spans="1:2" ht="75" customHeight="1">
      <c r="A35" s="382"/>
      <c r="B35" s="382"/>
    </row>
    <row r="36" spans="1:2" ht="75" customHeight="1">
      <c r="A36" s="382"/>
      <c r="B36" s="382"/>
    </row>
    <row r="37" spans="1:2" ht="75" customHeight="1">
      <c r="A37" s="382"/>
      <c r="B37" s="382"/>
    </row>
    <row r="38" spans="1:2" ht="53.25" customHeight="1">
      <c r="A38" s="382"/>
      <c r="B38" s="382"/>
    </row>
    <row r="39" spans="1:2" ht="61.5" customHeight="1">
      <c r="A39" s="382"/>
      <c r="B39" s="382"/>
    </row>
    <row r="40" spans="1:2" ht="37.5" customHeight="1">
      <c r="A40" s="382"/>
      <c r="B40" s="382"/>
    </row>
    <row r="41" spans="1:2" ht="42.75" customHeight="1">
      <c r="A41" s="382"/>
      <c r="B41" s="382"/>
    </row>
    <row r="42" spans="1:2">
      <c r="A42" s="382"/>
      <c r="B42" s="382"/>
    </row>
    <row r="43" spans="1:2">
      <c r="A43" s="382"/>
      <c r="B43" s="382"/>
    </row>
    <row r="44" spans="1:2">
      <c r="A44" s="382"/>
      <c r="B44" s="382"/>
    </row>
    <row r="45" spans="1:2">
      <c r="A45" s="382"/>
      <c r="B45" s="382"/>
    </row>
    <row r="46" spans="1:2">
      <c r="A46" s="382"/>
      <c r="B46" s="382"/>
    </row>
    <row r="47" spans="1:2">
      <c r="A47" s="382"/>
      <c r="B47" s="382"/>
    </row>
    <row r="48" spans="1:2">
      <c r="A48" s="382"/>
      <c r="B48" s="382"/>
    </row>
    <row r="49" spans="1:2">
      <c r="A49" s="382"/>
      <c r="B49" s="382"/>
    </row>
    <row r="50" spans="1:2">
      <c r="A50" s="382"/>
      <c r="B50" s="382"/>
    </row>
    <row r="51" spans="1:2">
      <c r="A51" s="382"/>
      <c r="B51" s="382"/>
    </row>
    <row r="52" spans="1:2">
      <c r="A52" s="382"/>
      <c r="B52" s="382"/>
    </row>
    <row r="53" spans="1:2">
      <c r="A53" s="382"/>
      <c r="B53" s="382"/>
    </row>
    <row r="54" spans="1:2">
      <c r="A54" s="382"/>
      <c r="B54" s="382"/>
    </row>
    <row r="55" spans="1:2">
      <c r="A55" s="382"/>
      <c r="B55" s="382"/>
    </row>
    <row r="56" spans="1:2">
      <c r="A56" s="382"/>
      <c r="B56" s="382"/>
    </row>
    <row r="57" spans="1:2">
      <c r="A57" s="382"/>
      <c r="B57" s="382"/>
    </row>
    <row r="58" spans="1:2">
      <c r="A58" s="382"/>
      <c r="B58" s="382"/>
    </row>
    <row r="59" spans="1:2">
      <c r="A59" s="382"/>
      <c r="B59" s="382"/>
    </row>
    <row r="60" spans="1:2">
      <c r="A60" s="382"/>
      <c r="B60" s="382"/>
    </row>
    <row r="61" spans="1:2">
      <c r="A61" s="382"/>
      <c r="B61" s="382"/>
    </row>
    <row r="62" spans="1:2">
      <c r="A62" s="382"/>
      <c r="B62" s="382"/>
    </row>
    <row r="63" spans="1:2">
      <c r="A63" s="382"/>
      <c r="B63" s="382"/>
    </row>
    <row r="64" spans="1:2">
      <c r="A64" s="382"/>
      <c r="B64" s="382"/>
    </row>
    <row r="65" spans="1:2">
      <c r="A65" s="382"/>
      <c r="B65" s="382"/>
    </row>
    <row r="66" spans="1:2">
      <c r="A66" s="382"/>
      <c r="B66" s="382"/>
    </row>
    <row r="67" spans="1:2" ht="12.75" customHeight="1">
      <c r="A67" s="382"/>
      <c r="B67" s="382"/>
    </row>
    <row r="68" spans="1:2" ht="12.75" customHeight="1">
      <c r="A68" s="382"/>
      <c r="B68" s="382"/>
    </row>
    <row r="69" spans="1:2" ht="12.75" customHeight="1">
      <c r="A69" s="382"/>
      <c r="B69" s="382"/>
    </row>
    <row r="70" spans="1:2" ht="12.75" customHeight="1">
      <c r="A70" s="382"/>
      <c r="B70" s="382"/>
    </row>
    <row r="71" spans="1:2" ht="12.75" customHeight="1">
      <c r="A71" s="382"/>
      <c r="B71" s="382"/>
    </row>
    <row r="72" spans="1:2" ht="12.75" customHeight="1">
      <c r="A72" s="382"/>
      <c r="B72" s="382"/>
    </row>
    <row r="73" spans="1:2" ht="12.75" customHeight="1">
      <c r="A73" s="382"/>
      <c r="B73" s="382"/>
    </row>
    <row r="74" spans="1:2" ht="12.75" customHeight="1">
      <c r="A74" s="382"/>
      <c r="B74" s="382"/>
    </row>
    <row r="75" spans="1:2" ht="12.75" customHeight="1">
      <c r="A75" s="382"/>
      <c r="B75" s="382"/>
    </row>
    <row r="76" spans="1:2" ht="12.75" customHeight="1">
      <c r="A76" s="382"/>
      <c r="B76" s="382"/>
    </row>
    <row r="77" spans="1:2" ht="12.75" customHeight="1">
      <c r="A77" s="382"/>
      <c r="B77" s="382"/>
    </row>
    <row r="78" spans="1:2" ht="12.75" customHeight="1">
      <c r="A78" s="382"/>
      <c r="B78" s="382"/>
    </row>
    <row r="79" spans="1:2" ht="12.75" customHeight="1">
      <c r="A79" s="382"/>
      <c r="B79" s="382"/>
    </row>
    <row r="80" spans="1:2" ht="12.75" customHeight="1">
      <c r="A80" s="382"/>
      <c r="B80" s="382"/>
    </row>
    <row r="81" spans="1:2" ht="12.75" customHeight="1">
      <c r="A81" s="382"/>
      <c r="B81" s="382"/>
    </row>
    <row r="82" spans="1:2" ht="12.75" customHeight="1">
      <c r="A82" s="382"/>
      <c r="B82" s="382"/>
    </row>
    <row r="83" spans="1:2" ht="12.75" customHeight="1">
      <c r="A83" s="382"/>
      <c r="B83" s="382"/>
    </row>
    <row r="84" spans="1:2" ht="12.75" customHeight="1">
      <c r="A84" s="382"/>
      <c r="B84" s="382"/>
    </row>
    <row r="85" spans="1:2" ht="12.75" customHeight="1">
      <c r="A85" s="382"/>
      <c r="B85" s="382"/>
    </row>
    <row r="86" spans="1:2" ht="12.75" customHeight="1">
      <c r="A86" s="382"/>
      <c r="B86" s="382"/>
    </row>
    <row r="87" spans="1:2" ht="12.75" customHeight="1">
      <c r="A87" s="382"/>
      <c r="B87" s="382"/>
    </row>
    <row r="88" spans="1:2" ht="12.75" customHeight="1">
      <c r="A88" s="382"/>
      <c r="B88" s="382"/>
    </row>
    <row r="89" spans="1:2" ht="12.75" customHeight="1">
      <c r="A89" s="382"/>
      <c r="B89" s="382"/>
    </row>
    <row r="90" spans="1:2" ht="12.75" customHeight="1">
      <c r="A90" s="382"/>
      <c r="B90" s="382"/>
    </row>
    <row r="91" spans="1:2" ht="12.75" customHeight="1">
      <c r="A91" s="382"/>
      <c r="B91" s="382"/>
    </row>
    <row r="92" spans="1:2" ht="12.75" customHeight="1">
      <c r="A92" s="382"/>
      <c r="B92" s="382"/>
    </row>
    <row r="93" spans="1:2" ht="12.75" customHeight="1">
      <c r="A93" s="382"/>
      <c r="B93" s="382"/>
    </row>
    <row r="94" spans="1:2" ht="12.75" customHeight="1">
      <c r="A94" s="382"/>
      <c r="B94" s="382"/>
    </row>
    <row r="95" spans="1:2" ht="12.75" customHeight="1">
      <c r="A95" s="382"/>
      <c r="B95" s="382"/>
    </row>
    <row r="96" spans="1:2" ht="12.75" customHeight="1">
      <c r="A96" s="382"/>
      <c r="B96" s="382"/>
    </row>
    <row r="97" spans="1:2" ht="12.75" customHeight="1">
      <c r="A97" s="382"/>
      <c r="B97" s="382"/>
    </row>
    <row r="98" spans="1:2" ht="12.75" customHeight="1">
      <c r="A98" s="382"/>
      <c r="B98" s="382"/>
    </row>
    <row r="99" spans="1:2" ht="12.75" customHeight="1">
      <c r="A99" s="382"/>
      <c r="B99" s="382"/>
    </row>
    <row r="100" spans="1:2" ht="12.75" customHeight="1">
      <c r="A100" s="382"/>
      <c r="B100" s="382"/>
    </row>
    <row r="101" spans="1:2" ht="12.75" customHeight="1">
      <c r="A101" s="382"/>
      <c r="B101" s="382"/>
    </row>
    <row r="102" spans="1:2" ht="12.75" customHeight="1">
      <c r="A102" s="382"/>
      <c r="B102" s="382"/>
    </row>
    <row r="103" spans="1:2" ht="12.75" customHeight="1">
      <c r="A103" s="382"/>
      <c r="B103" s="382"/>
    </row>
    <row r="104" spans="1:2" ht="12.75" customHeight="1">
      <c r="A104" s="382"/>
      <c r="B104" s="382"/>
    </row>
    <row r="105" spans="1:2" ht="12.75" customHeight="1">
      <c r="A105" s="382"/>
      <c r="B105" s="382"/>
    </row>
    <row r="106" spans="1:2" ht="12.75" customHeight="1">
      <c r="A106" s="382"/>
      <c r="B106" s="382"/>
    </row>
    <row r="107" spans="1:2" ht="12.75" customHeight="1">
      <c r="A107" s="382"/>
      <c r="B107" s="382"/>
    </row>
    <row r="108" spans="1:2" ht="12.75" customHeight="1">
      <c r="A108" s="382"/>
      <c r="B108" s="382"/>
    </row>
    <row r="109" spans="1:2" ht="12.75" customHeight="1">
      <c r="A109" s="382"/>
      <c r="B109" s="382"/>
    </row>
    <row r="110" spans="1:2" ht="12.75" customHeight="1">
      <c r="A110" s="382"/>
      <c r="B110" s="382"/>
    </row>
    <row r="111" spans="1:2" ht="12.75" customHeight="1">
      <c r="A111" s="382"/>
      <c r="B111" s="382"/>
    </row>
    <row r="112" spans="1:2" ht="12.75" customHeight="1">
      <c r="A112" s="382"/>
      <c r="B112" s="382"/>
    </row>
    <row r="113" spans="1:2" ht="12.75" customHeight="1">
      <c r="A113" s="382"/>
      <c r="B113" s="382"/>
    </row>
    <row r="114" spans="1:2" ht="12.75" customHeight="1">
      <c r="A114" s="382"/>
      <c r="B114" s="382"/>
    </row>
    <row r="115" spans="1:2" ht="12.75" customHeight="1">
      <c r="A115" s="382"/>
      <c r="B115" s="382"/>
    </row>
    <row r="116" spans="1:2" ht="12.75" customHeight="1">
      <c r="A116" s="382"/>
      <c r="B116" s="382"/>
    </row>
    <row r="117" spans="1:2" ht="12.75" customHeight="1">
      <c r="A117" s="382"/>
      <c r="B117" s="382"/>
    </row>
    <row r="118" spans="1:2" ht="12.75" customHeight="1">
      <c r="A118" s="382"/>
      <c r="B118" s="382"/>
    </row>
    <row r="119" spans="1:2" ht="12.75" customHeight="1">
      <c r="A119" s="382"/>
      <c r="B119" s="382"/>
    </row>
    <row r="120" spans="1:2" ht="12.75" customHeight="1">
      <c r="A120" s="382"/>
      <c r="B120" s="382"/>
    </row>
    <row r="121" spans="1:2" ht="12.75" customHeight="1">
      <c r="A121" s="382"/>
      <c r="B121" s="382"/>
    </row>
    <row r="122" spans="1:2" ht="12.75" customHeight="1">
      <c r="A122" s="382"/>
      <c r="B122" s="382"/>
    </row>
    <row r="123" spans="1:2" ht="12.75" customHeight="1">
      <c r="A123" s="382"/>
      <c r="B123" s="382"/>
    </row>
    <row r="124" spans="1:2" ht="12.75" customHeight="1">
      <c r="A124" s="382"/>
      <c r="B124" s="382"/>
    </row>
    <row r="125" spans="1:2" ht="12.75" customHeight="1">
      <c r="A125" s="382"/>
      <c r="B125" s="382"/>
    </row>
    <row r="126" spans="1:2" ht="12.75" customHeight="1">
      <c r="A126" s="382"/>
      <c r="B126" s="382"/>
    </row>
    <row r="127" spans="1:2" ht="12.75" customHeight="1">
      <c r="A127" s="382"/>
      <c r="B127" s="382"/>
    </row>
    <row r="128" spans="1:2" ht="12.75" customHeight="1">
      <c r="A128" s="382"/>
      <c r="B128" s="382"/>
    </row>
    <row r="129" spans="1:2" ht="12.75" customHeight="1">
      <c r="A129" s="382"/>
      <c r="B129" s="382"/>
    </row>
    <row r="130" spans="1:2" ht="12.75" customHeight="1">
      <c r="A130" s="382"/>
      <c r="B130" s="382"/>
    </row>
    <row r="131" spans="1:2" ht="12.75" customHeight="1">
      <c r="A131" s="382"/>
      <c r="B131" s="382"/>
    </row>
    <row r="132" spans="1:2" ht="12.75" customHeight="1">
      <c r="A132" s="382"/>
      <c r="B132" s="382"/>
    </row>
    <row r="133" spans="1:2" ht="12.75" customHeight="1">
      <c r="A133" s="382"/>
      <c r="B133" s="382"/>
    </row>
    <row r="134" spans="1:2" ht="12.75" customHeight="1">
      <c r="A134" s="382"/>
      <c r="B134" s="382"/>
    </row>
    <row r="135" spans="1:2" ht="12.75" customHeight="1">
      <c r="A135" s="382"/>
      <c r="B135" s="382"/>
    </row>
    <row r="136" spans="1:2" ht="12.75" customHeight="1">
      <c r="A136" s="382"/>
      <c r="B136" s="382"/>
    </row>
    <row r="137" spans="1:2" ht="12.75" customHeight="1">
      <c r="A137" s="382"/>
      <c r="B137" s="382"/>
    </row>
    <row r="138" spans="1:2" ht="12.75" customHeight="1">
      <c r="A138" s="382"/>
      <c r="B138" s="382"/>
    </row>
    <row r="139" spans="1:2" ht="12.75" customHeight="1">
      <c r="A139" s="382"/>
      <c r="B139" s="382"/>
    </row>
    <row r="140" spans="1:2" ht="12.75" customHeight="1">
      <c r="A140" s="382"/>
      <c r="B140" s="382"/>
    </row>
    <row r="141" spans="1:2" ht="12.75" customHeight="1"/>
    <row r="142" spans="1:2" ht="12.75" customHeight="1"/>
    <row r="143" spans="1:2" ht="12.75" customHeight="1"/>
    <row r="144" spans="1:2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</sheetData>
  <sheetProtection selectLockedCells="1" selectUnlockedCells="1"/>
  <mergeCells count="128">
    <mergeCell ref="A19:B19"/>
    <mergeCell ref="A20:B20"/>
    <mergeCell ref="A1:B1"/>
    <mergeCell ref="A3:C3"/>
    <mergeCell ref="A4:B4"/>
    <mergeCell ref="A5:B5"/>
    <mergeCell ref="C5:C6"/>
    <mergeCell ref="A18:B18"/>
    <mergeCell ref="A21:B21"/>
    <mergeCell ref="A22:B22"/>
    <mergeCell ref="A23:B23"/>
    <mergeCell ref="A24:B24"/>
    <mergeCell ref="A35:B35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34:B34"/>
    <mergeCell ref="A55:B55"/>
    <mergeCell ref="A56:B56"/>
    <mergeCell ref="A57:B57"/>
    <mergeCell ref="A58:B58"/>
    <mergeCell ref="A61:B61"/>
    <mergeCell ref="A62:B62"/>
    <mergeCell ref="A63:B63"/>
    <mergeCell ref="A64:B64"/>
    <mergeCell ref="A45:B45"/>
    <mergeCell ref="A46:B46"/>
    <mergeCell ref="A59:B59"/>
    <mergeCell ref="A60:B60"/>
    <mergeCell ref="A49:B49"/>
    <mergeCell ref="A50:B50"/>
    <mergeCell ref="A51:B51"/>
    <mergeCell ref="A52:B52"/>
    <mergeCell ref="A53:B53"/>
    <mergeCell ref="A54:B54"/>
    <mergeCell ref="A47:B47"/>
    <mergeCell ref="A48:B48"/>
    <mergeCell ref="A69:B69"/>
    <mergeCell ref="A70:B70"/>
    <mergeCell ref="A71:B71"/>
    <mergeCell ref="A72:B72"/>
    <mergeCell ref="A79:B79"/>
    <mergeCell ref="A80:B80"/>
    <mergeCell ref="A65:B65"/>
    <mergeCell ref="A66:B66"/>
    <mergeCell ref="A83:B83"/>
    <mergeCell ref="A73:B73"/>
    <mergeCell ref="A74:B74"/>
    <mergeCell ref="A75:B75"/>
    <mergeCell ref="A76:B76"/>
    <mergeCell ref="A77:B77"/>
    <mergeCell ref="A78:B78"/>
    <mergeCell ref="A67:B67"/>
    <mergeCell ref="A68:B68"/>
    <mergeCell ref="A81:B81"/>
    <mergeCell ref="A82:B82"/>
    <mergeCell ref="A88:B88"/>
    <mergeCell ref="A89:B89"/>
    <mergeCell ref="A90:B90"/>
    <mergeCell ref="A84:B84"/>
    <mergeCell ref="A91:B91"/>
    <mergeCell ref="A92:B92"/>
    <mergeCell ref="A97:B97"/>
    <mergeCell ref="A98:B98"/>
    <mergeCell ref="A99:B99"/>
    <mergeCell ref="A93:B93"/>
    <mergeCell ref="A94:B94"/>
    <mergeCell ref="A85:B85"/>
    <mergeCell ref="A86:B86"/>
    <mergeCell ref="A87:B87"/>
    <mergeCell ref="A100:B100"/>
    <mergeCell ref="A101:B101"/>
    <mergeCell ref="A102:B102"/>
    <mergeCell ref="A115:B115"/>
    <mergeCell ref="A95:B95"/>
    <mergeCell ref="A96:B96"/>
    <mergeCell ref="A116:B116"/>
    <mergeCell ref="A103:B103"/>
    <mergeCell ref="A104:B104"/>
    <mergeCell ref="A105:B105"/>
    <mergeCell ref="A106:B106"/>
    <mergeCell ref="A109:B109"/>
    <mergeCell ref="A110:B110"/>
    <mergeCell ref="A107:B107"/>
    <mergeCell ref="A108:B108"/>
    <mergeCell ref="A125:B125"/>
    <mergeCell ref="A126:B126"/>
    <mergeCell ref="A117:B117"/>
    <mergeCell ref="A118:B118"/>
    <mergeCell ref="A119:B119"/>
    <mergeCell ref="A120:B120"/>
    <mergeCell ref="A111:B111"/>
    <mergeCell ref="A112:B112"/>
    <mergeCell ref="A113:B113"/>
    <mergeCell ref="A114:B114"/>
    <mergeCell ref="A121:B121"/>
    <mergeCell ref="A122:B122"/>
    <mergeCell ref="A123:B123"/>
    <mergeCell ref="A124:B124"/>
    <mergeCell ref="A139:B139"/>
    <mergeCell ref="A140:B140"/>
    <mergeCell ref="A134:B134"/>
    <mergeCell ref="A135:B135"/>
    <mergeCell ref="A136:B136"/>
    <mergeCell ref="A137:B137"/>
    <mergeCell ref="A127:B127"/>
    <mergeCell ref="A128:B128"/>
    <mergeCell ref="A129:B129"/>
    <mergeCell ref="A130:B130"/>
    <mergeCell ref="A133:B133"/>
    <mergeCell ref="A138:B138"/>
    <mergeCell ref="A131:B131"/>
    <mergeCell ref="A132:B132"/>
  </mergeCells>
  <phoneticPr fontId="22" type="noConversion"/>
  <pageMargins left="0.75" right="0.75" top="1" bottom="1" header="0.51180555555555551" footer="0.51180555555555551"/>
  <pageSetup paperSize="9" scale="71" firstPageNumber="0" orientation="portrait" verticalDpi="300" r:id="rId1"/>
  <headerFooter alignWithMargins="0"/>
  <rowBreaks count="1" manualBreakCount="1">
    <brk id="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98"/>
  <sheetViews>
    <sheetView view="pageBreakPreview" zoomScale="110" zoomScaleNormal="110" zoomScaleSheetLayoutView="110" workbookViewId="0">
      <selection activeCell="A15" sqref="A15"/>
    </sheetView>
  </sheetViews>
  <sheetFormatPr defaultRowHeight="12.75"/>
  <cols>
    <col min="1" max="1" width="54.5703125" style="256" customWidth="1"/>
    <col min="2" max="2" width="7.42578125" style="192" customWidth="1"/>
    <col min="3" max="3" width="5.28515625" style="191" customWidth="1"/>
    <col min="4" max="4" width="5.5703125" style="191" customWidth="1"/>
    <col min="5" max="5" width="13.140625" style="191" customWidth="1"/>
    <col min="6" max="6" width="6.5703125" style="191" customWidth="1"/>
    <col min="7" max="7" width="14.5703125" style="191" customWidth="1"/>
    <col min="8" max="8" width="14.7109375" style="278" customWidth="1"/>
    <col min="9" max="10" width="9.5703125" style="4" bestFit="1" customWidth="1"/>
    <col min="11" max="16384" width="9.140625" style="4"/>
  </cols>
  <sheetData>
    <row r="1" spans="1:10" ht="41.25" customHeight="1">
      <c r="A1" s="386"/>
      <c r="B1" s="386"/>
      <c r="C1" s="386"/>
      <c r="D1" s="386"/>
      <c r="E1" s="375" t="s">
        <v>424</v>
      </c>
      <c r="F1" s="375"/>
      <c r="G1" s="375"/>
      <c r="H1" s="375"/>
    </row>
    <row r="2" spans="1:10">
      <c r="A2" s="388" t="s">
        <v>417</v>
      </c>
      <c r="B2" s="388"/>
      <c r="C2" s="388"/>
      <c r="D2" s="388"/>
      <c r="E2" s="388"/>
      <c r="F2" s="388"/>
      <c r="G2" s="388"/>
      <c r="H2" s="389"/>
    </row>
    <row r="3" spans="1:10">
      <c r="A3" s="390"/>
      <c r="B3" s="390"/>
      <c r="C3" s="390"/>
      <c r="D3" s="2"/>
      <c r="E3" s="1"/>
      <c r="F3" s="5"/>
      <c r="G3" s="5"/>
    </row>
    <row r="4" spans="1:10">
      <c r="H4" s="276" t="s">
        <v>80</v>
      </c>
    </row>
    <row r="5" spans="1:10" ht="16.5" customHeight="1">
      <c r="A5" s="391" t="s">
        <v>24</v>
      </c>
      <c r="B5" s="394" t="s">
        <v>25</v>
      </c>
      <c r="C5" s="395" t="s">
        <v>26</v>
      </c>
      <c r="D5" s="395" t="s">
        <v>27</v>
      </c>
      <c r="E5" s="395" t="s">
        <v>28</v>
      </c>
      <c r="F5" s="395" t="s">
        <v>29</v>
      </c>
      <c r="G5" s="387" t="s">
        <v>395</v>
      </c>
      <c r="H5" s="396" t="s">
        <v>418</v>
      </c>
    </row>
    <row r="6" spans="1:10" ht="16.5" customHeight="1">
      <c r="A6" s="392"/>
      <c r="B6" s="394"/>
      <c r="C6" s="395"/>
      <c r="D6" s="395"/>
      <c r="E6" s="395"/>
      <c r="F6" s="395"/>
      <c r="G6" s="387"/>
      <c r="H6" s="396"/>
    </row>
    <row r="7" spans="1:10" ht="16.5" customHeight="1">
      <c r="A7" s="392"/>
      <c r="B7" s="394"/>
      <c r="C7" s="395"/>
      <c r="D7" s="395"/>
      <c r="E7" s="395"/>
      <c r="F7" s="395"/>
      <c r="G7" s="387"/>
      <c r="H7" s="396"/>
    </row>
    <row r="8" spans="1:10" ht="16.5" customHeight="1">
      <c r="A8" s="393"/>
      <c r="B8" s="394"/>
      <c r="C8" s="395"/>
      <c r="D8" s="395"/>
      <c r="E8" s="395"/>
      <c r="F8" s="395"/>
      <c r="G8" s="387"/>
      <c r="H8" s="396"/>
    </row>
    <row r="9" spans="1:10">
      <c r="A9" s="19">
        <v>1</v>
      </c>
      <c r="B9" s="19">
        <v>2</v>
      </c>
      <c r="C9" s="30">
        <v>3</v>
      </c>
      <c r="D9" s="30">
        <v>4</v>
      </c>
      <c r="E9" s="30">
        <v>5</v>
      </c>
      <c r="F9" s="30">
        <v>6</v>
      </c>
      <c r="G9" s="151">
        <v>7</v>
      </c>
      <c r="H9" s="280">
        <v>8</v>
      </c>
    </row>
    <row r="10" spans="1:10">
      <c r="A10" s="68" t="s">
        <v>30</v>
      </c>
      <c r="B10" s="20"/>
      <c r="C10" s="34"/>
      <c r="D10" s="51"/>
      <c r="E10" s="51"/>
      <c r="F10" s="51"/>
      <c r="G10" s="169">
        <f>G12+G86+G106+G112+G179+G80</f>
        <v>22636.967999999997</v>
      </c>
      <c r="H10" s="169">
        <f>H12+H86+H106+H112+H179+H80</f>
        <v>9942.5792799999999</v>
      </c>
      <c r="I10" s="277"/>
      <c r="J10" s="277"/>
    </row>
    <row r="11" spans="1:10" ht="25.5">
      <c r="A11" s="59" t="s">
        <v>201</v>
      </c>
      <c r="B11" s="19">
        <v>330</v>
      </c>
      <c r="C11" s="30"/>
      <c r="D11" s="31"/>
      <c r="E11" s="32"/>
      <c r="F11" s="32"/>
      <c r="G11" s="154">
        <f>G12+G80+G86+G112+G179+G106</f>
        <v>22636.968000000001</v>
      </c>
      <c r="H11" s="154">
        <f>ROUND(H12+H80+H86+H112+H179+H106,1)</f>
        <v>9942.6</v>
      </c>
    </row>
    <row r="12" spans="1:10">
      <c r="A12" s="198" t="s">
        <v>31</v>
      </c>
      <c r="B12" s="21">
        <v>330</v>
      </c>
      <c r="C12" s="25" t="s">
        <v>32</v>
      </c>
      <c r="D12" s="26"/>
      <c r="E12" s="26"/>
      <c r="F12" s="26"/>
      <c r="G12" s="155">
        <f>G13+G17+G27+G45+G49+G55+G59</f>
        <v>12369.422999999999</v>
      </c>
      <c r="H12" s="155">
        <f>H13+H17+H27+H45+H49+H55+H59</f>
        <v>7283.0218800000011</v>
      </c>
      <c r="I12" s="277"/>
      <c r="J12" s="277"/>
    </row>
    <row r="13" spans="1:10" s="147" customFormat="1" ht="25.5">
      <c r="A13" s="110" t="s">
        <v>33</v>
      </c>
      <c r="B13" s="107">
        <v>330</v>
      </c>
      <c r="C13" s="108" t="s">
        <v>32</v>
      </c>
      <c r="D13" s="108" t="s">
        <v>34</v>
      </c>
      <c r="E13" s="109"/>
      <c r="F13" s="109"/>
      <c r="G13" s="156">
        <f t="shared" ref="G13:H15" si="0">G14</f>
        <v>2894.9</v>
      </c>
      <c r="H13" s="156">
        <f t="shared" si="0"/>
        <v>1226.05872</v>
      </c>
    </row>
    <row r="14" spans="1:10">
      <c r="A14" s="56" t="s">
        <v>35</v>
      </c>
      <c r="B14" s="65">
        <v>330</v>
      </c>
      <c r="C14" s="22" t="s">
        <v>32</v>
      </c>
      <c r="D14" s="22" t="s">
        <v>34</v>
      </c>
      <c r="E14" s="23" t="s">
        <v>116</v>
      </c>
      <c r="F14" s="23"/>
      <c r="G14" s="157">
        <f t="shared" si="0"/>
        <v>2894.9</v>
      </c>
      <c r="H14" s="157">
        <f t="shared" si="0"/>
        <v>1226.05872</v>
      </c>
    </row>
    <row r="15" spans="1:10" ht="25.5">
      <c r="A15" s="56" t="s">
        <v>63</v>
      </c>
      <c r="B15" s="65">
        <v>330</v>
      </c>
      <c r="C15" s="22" t="s">
        <v>32</v>
      </c>
      <c r="D15" s="22" t="s">
        <v>34</v>
      </c>
      <c r="E15" s="23" t="s">
        <v>117</v>
      </c>
      <c r="F15" s="23"/>
      <c r="G15" s="157">
        <f t="shared" si="0"/>
        <v>2894.9</v>
      </c>
      <c r="H15" s="157">
        <f t="shared" si="0"/>
        <v>1226.05872</v>
      </c>
    </row>
    <row r="16" spans="1:10" s="193" customFormat="1" ht="51">
      <c r="A16" s="56" t="s">
        <v>36</v>
      </c>
      <c r="B16" s="65">
        <v>330</v>
      </c>
      <c r="C16" s="24" t="s">
        <v>32</v>
      </c>
      <c r="D16" s="24" t="s">
        <v>34</v>
      </c>
      <c r="E16" s="23" t="s">
        <v>117</v>
      </c>
      <c r="F16" s="24" t="s">
        <v>37</v>
      </c>
      <c r="G16" s="158">
        <v>2894.9</v>
      </c>
      <c r="H16" s="159">
        <f>294.30602+931.7527</f>
        <v>1226.05872</v>
      </c>
    </row>
    <row r="17" spans="1:8" s="193" customFormat="1" ht="38.25">
      <c r="A17" s="110" t="s">
        <v>106</v>
      </c>
      <c r="B17" s="107">
        <v>330</v>
      </c>
      <c r="C17" s="108" t="s">
        <v>32</v>
      </c>
      <c r="D17" s="109" t="s">
        <v>38</v>
      </c>
      <c r="E17" s="109"/>
      <c r="F17" s="109"/>
      <c r="G17" s="156">
        <f>G18</f>
        <v>6</v>
      </c>
      <c r="H17" s="156">
        <f>H18</f>
        <v>6</v>
      </c>
    </row>
    <row r="18" spans="1:8" s="193" customFormat="1">
      <c r="A18" s="64" t="s">
        <v>109</v>
      </c>
      <c r="B18" s="44">
        <v>330</v>
      </c>
      <c r="C18" s="71" t="s">
        <v>32</v>
      </c>
      <c r="D18" s="32" t="s">
        <v>38</v>
      </c>
      <c r="E18" s="32" t="s">
        <v>110</v>
      </c>
      <c r="F18" s="32"/>
      <c r="G18" s="154">
        <f>G19+G22</f>
        <v>6</v>
      </c>
      <c r="H18" s="154">
        <f>H19+H22</f>
        <v>6</v>
      </c>
    </row>
    <row r="19" spans="1:8" s="193" customFormat="1" hidden="1">
      <c r="A19" s="56" t="s">
        <v>168</v>
      </c>
      <c r="B19" s="65">
        <v>330</v>
      </c>
      <c r="C19" s="24" t="s">
        <v>32</v>
      </c>
      <c r="D19" s="23" t="s">
        <v>38</v>
      </c>
      <c r="E19" s="23" t="s">
        <v>169</v>
      </c>
      <c r="F19" s="23"/>
      <c r="G19" s="158">
        <f>G20</f>
        <v>0</v>
      </c>
      <c r="H19" s="158">
        <f>H20</f>
        <v>0</v>
      </c>
    </row>
    <row r="20" spans="1:8" s="193" customFormat="1" ht="25.5" hidden="1">
      <c r="A20" s="56" t="s">
        <v>63</v>
      </c>
      <c r="B20" s="65">
        <v>330</v>
      </c>
      <c r="C20" s="24" t="s">
        <v>32</v>
      </c>
      <c r="D20" s="23" t="s">
        <v>38</v>
      </c>
      <c r="E20" s="23" t="s">
        <v>170</v>
      </c>
      <c r="F20" s="23"/>
      <c r="G20" s="158">
        <f>G21</f>
        <v>0</v>
      </c>
      <c r="H20" s="158">
        <f>H21</f>
        <v>0</v>
      </c>
    </row>
    <row r="21" spans="1:8" s="193" customFormat="1" ht="51" hidden="1">
      <c r="A21" s="81" t="s">
        <v>171</v>
      </c>
      <c r="B21" s="74">
        <v>330</v>
      </c>
      <c r="C21" s="75" t="s">
        <v>32</v>
      </c>
      <c r="D21" s="76" t="s">
        <v>38</v>
      </c>
      <c r="E21" s="76" t="s">
        <v>170</v>
      </c>
      <c r="F21" s="76" t="s">
        <v>37</v>
      </c>
      <c r="G21" s="159"/>
      <c r="H21" s="159"/>
    </row>
    <row r="22" spans="1:8" s="193" customFormat="1">
      <c r="A22" s="56" t="s">
        <v>107</v>
      </c>
      <c r="B22" s="65">
        <v>330</v>
      </c>
      <c r="C22" s="24" t="s">
        <v>32</v>
      </c>
      <c r="D22" s="23" t="s">
        <v>38</v>
      </c>
      <c r="E22" s="23" t="s">
        <v>108</v>
      </c>
      <c r="F22" s="23"/>
      <c r="G22" s="158">
        <f>G23</f>
        <v>6</v>
      </c>
      <c r="H22" s="158">
        <f>H23</f>
        <v>6</v>
      </c>
    </row>
    <row r="23" spans="1:8" s="193" customFormat="1" ht="25.5">
      <c r="A23" s="56" t="s">
        <v>63</v>
      </c>
      <c r="B23" s="65">
        <v>330</v>
      </c>
      <c r="C23" s="24" t="s">
        <v>32</v>
      </c>
      <c r="D23" s="23" t="s">
        <v>38</v>
      </c>
      <c r="E23" s="23" t="s">
        <v>111</v>
      </c>
      <c r="F23" s="23"/>
      <c r="G23" s="158">
        <f>G24+G25+G26</f>
        <v>6</v>
      </c>
      <c r="H23" s="158">
        <f>H24+H25+H26</f>
        <v>6</v>
      </c>
    </row>
    <row r="24" spans="1:8" s="193" customFormat="1" ht="51" hidden="1">
      <c r="A24" s="81" t="s">
        <v>171</v>
      </c>
      <c r="B24" s="74">
        <v>330</v>
      </c>
      <c r="C24" s="75" t="s">
        <v>32</v>
      </c>
      <c r="D24" s="76" t="s">
        <v>38</v>
      </c>
      <c r="E24" s="76" t="s">
        <v>111</v>
      </c>
      <c r="F24" s="76" t="s">
        <v>37</v>
      </c>
      <c r="G24" s="159"/>
      <c r="H24" s="159"/>
    </row>
    <row r="25" spans="1:8" s="193" customFormat="1" ht="25.5">
      <c r="A25" s="77" t="s">
        <v>135</v>
      </c>
      <c r="B25" s="74">
        <v>330</v>
      </c>
      <c r="C25" s="79" t="s">
        <v>32</v>
      </c>
      <c r="D25" s="80" t="s">
        <v>38</v>
      </c>
      <c r="E25" s="76" t="s">
        <v>111</v>
      </c>
      <c r="F25" s="80" t="s">
        <v>40</v>
      </c>
      <c r="G25" s="160">
        <v>6</v>
      </c>
      <c r="H25" s="160">
        <v>6</v>
      </c>
    </row>
    <row r="26" spans="1:8" s="193" customFormat="1" hidden="1">
      <c r="A26" s="81" t="s">
        <v>114</v>
      </c>
      <c r="B26" s="74">
        <v>330</v>
      </c>
      <c r="C26" s="75" t="s">
        <v>32</v>
      </c>
      <c r="D26" s="76" t="s">
        <v>38</v>
      </c>
      <c r="E26" s="76" t="s">
        <v>111</v>
      </c>
      <c r="F26" s="76" t="s">
        <v>115</v>
      </c>
      <c r="G26" s="159"/>
      <c r="H26" s="159">
        <v>0</v>
      </c>
    </row>
    <row r="27" spans="1:8" s="147" customFormat="1" ht="51.75" customHeight="1">
      <c r="A27" s="110" t="s">
        <v>41</v>
      </c>
      <c r="B27" s="107">
        <v>330</v>
      </c>
      <c r="C27" s="108" t="s">
        <v>32</v>
      </c>
      <c r="D27" s="109" t="s">
        <v>42</v>
      </c>
      <c r="E27" s="109"/>
      <c r="F27" s="109"/>
      <c r="G27" s="156">
        <f>G28+G33</f>
        <v>8714.0229999999992</v>
      </c>
      <c r="H27" s="156">
        <f>H28+H33</f>
        <v>5612.285280000001</v>
      </c>
    </row>
    <row r="28" spans="1:8" s="147" customFormat="1" ht="38.25">
      <c r="A28" s="61" t="s">
        <v>230</v>
      </c>
      <c r="B28" s="44">
        <v>330</v>
      </c>
      <c r="C28" s="37" t="s">
        <v>32</v>
      </c>
      <c r="D28" s="29" t="s">
        <v>42</v>
      </c>
      <c r="E28" s="32" t="s">
        <v>172</v>
      </c>
      <c r="F28" s="29"/>
      <c r="G28" s="185">
        <f t="shared" ref="G28:H29" si="1">G29</f>
        <v>2934.1</v>
      </c>
      <c r="H28" s="185">
        <f t="shared" si="1"/>
        <v>1276.67903</v>
      </c>
    </row>
    <row r="29" spans="1:8" s="147" customFormat="1" ht="40.5" customHeight="1">
      <c r="A29" s="61" t="s">
        <v>237</v>
      </c>
      <c r="B29" s="44">
        <v>330</v>
      </c>
      <c r="C29" s="37" t="s">
        <v>32</v>
      </c>
      <c r="D29" s="29" t="s">
        <v>42</v>
      </c>
      <c r="E29" s="32" t="s">
        <v>174</v>
      </c>
      <c r="F29" s="29"/>
      <c r="G29" s="185">
        <f t="shared" si="1"/>
        <v>2934.1</v>
      </c>
      <c r="H29" s="185">
        <f t="shared" si="1"/>
        <v>1276.67903</v>
      </c>
    </row>
    <row r="30" spans="1:8" s="147" customFormat="1" ht="38.25">
      <c r="A30" s="57" t="s">
        <v>238</v>
      </c>
      <c r="B30" s="65">
        <v>330</v>
      </c>
      <c r="C30" s="33" t="s">
        <v>32</v>
      </c>
      <c r="D30" s="28" t="s">
        <v>42</v>
      </c>
      <c r="E30" s="23" t="s">
        <v>176</v>
      </c>
      <c r="F30" s="28"/>
      <c r="G30" s="186">
        <f>G32</f>
        <v>2934.1</v>
      </c>
      <c r="H30" s="186">
        <f>H32</f>
        <v>1276.67903</v>
      </c>
    </row>
    <row r="31" spans="1:8" s="147" customFormat="1" ht="25.5">
      <c r="A31" s="57" t="s">
        <v>232</v>
      </c>
      <c r="B31" s="65">
        <v>330</v>
      </c>
      <c r="C31" s="33" t="s">
        <v>32</v>
      </c>
      <c r="D31" s="28" t="s">
        <v>42</v>
      </c>
      <c r="E31" s="23" t="s">
        <v>176</v>
      </c>
      <c r="F31" s="28"/>
      <c r="G31" s="186">
        <f>G32</f>
        <v>2934.1</v>
      </c>
      <c r="H31" s="186">
        <f>H33</f>
        <v>4335.6062500000007</v>
      </c>
    </row>
    <row r="32" spans="1:8" s="147" customFormat="1" ht="25.5">
      <c r="A32" s="77" t="s">
        <v>135</v>
      </c>
      <c r="B32" s="74">
        <v>330</v>
      </c>
      <c r="C32" s="79" t="s">
        <v>32</v>
      </c>
      <c r="D32" s="80" t="s">
        <v>42</v>
      </c>
      <c r="E32" s="76" t="s">
        <v>176</v>
      </c>
      <c r="F32" s="80" t="s">
        <v>40</v>
      </c>
      <c r="G32" s="187">
        <v>2934.1</v>
      </c>
      <c r="H32" s="187">
        <v>1276.67903</v>
      </c>
    </row>
    <row r="33" spans="1:8">
      <c r="A33" s="64" t="s">
        <v>64</v>
      </c>
      <c r="B33" s="44">
        <v>330</v>
      </c>
      <c r="C33" s="71" t="s">
        <v>32</v>
      </c>
      <c r="D33" s="32" t="s">
        <v>42</v>
      </c>
      <c r="E33" s="32" t="s">
        <v>112</v>
      </c>
      <c r="F33" s="32"/>
      <c r="G33" s="154">
        <f>G36+G34</f>
        <v>5779.9229999999998</v>
      </c>
      <c r="H33" s="154">
        <f>H36+H34</f>
        <v>4335.6062500000007</v>
      </c>
    </row>
    <row r="34" spans="1:8" ht="38.25" hidden="1">
      <c r="A34" s="56" t="s">
        <v>236</v>
      </c>
      <c r="B34" s="65">
        <v>330</v>
      </c>
      <c r="C34" s="24" t="s">
        <v>32</v>
      </c>
      <c r="D34" s="23" t="s">
        <v>42</v>
      </c>
      <c r="E34" s="23" t="s">
        <v>235</v>
      </c>
      <c r="F34" s="23"/>
      <c r="G34" s="158">
        <f>G35</f>
        <v>0</v>
      </c>
      <c r="H34" s="158">
        <f>H35</f>
        <v>0</v>
      </c>
    </row>
    <row r="35" spans="1:8" ht="51" hidden="1">
      <c r="A35" s="81" t="s">
        <v>171</v>
      </c>
      <c r="B35" s="74">
        <v>330</v>
      </c>
      <c r="C35" s="75" t="s">
        <v>32</v>
      </c>
      <c r="D35" s="76" t="s">
        <v>42</v>
      </c>
      <c r="E35" s="76" t="s">
        <v>235</v>
      </c>
      <c r="F35" s="76" t="s">
        <v>37</v>
      </c>
      <c r="G35" s="159"/>
      <c r="H35" s="159"/>
    </row>
    <row r="36" spans="1:8" ht="25.5">
      <c r="A36" s="56" t="s">
        <v>63</v>
      </c>
      <c r="B36" s="65">
        <v>330</v>
      </c>
      <c r="C36" s="24" t="s">
        <v>32</v>
      </c>
      <c r="D36" s="23" t="s">
        <v>42</v>
      </c>
      <c r="E36" s="23" t="s">
        <v>113</v>
      </c>
      <c r="F36" s="23"/>
      <c r="G36" s="158">
        <f>G37+G38+G40+G39</f>
        <v>5779.9229999999998</v>
      </c>
      <c r="H36" s="158">
        <f>H37+H38+H40+H39</f>
        <v>4335.6062500000007</v>
      </c>
    </row>
    <row r="37" spans="1:8" s="147" customFormat="1" ht="51">
      <c r="A37" s="82" t="s">
        <v>405</v>
      </c>
      <c r="B37" s="74">
        <v>330</v>
      </c>
      <c r="C37" s="83" t="s">
        <v>32</v>
      </c>
      <c r="D37" s="84" t="s">
        <v>42</v>
      </c>
      <c r="E37" s="76" t="s">
        <v>113</v>
      </c>
      <c r="F37" s="76" t="s">
        <v>37</v>
      </c>
      <c r="G37" s="161">
        <f>3681.2+10.4+1025.4</f>
        <v>4717</v>
      </c>
      <c r="H37" s="161">
        <f>2507.49074+10.4+800.40951</f>
        <v>3318.3002500000002</v>
      </c>
    </row>
    <row r="38" spans="1:8" s="147" customFormat="1" ht="25.5">
      <c r="A38" s="77" t="s">
        <v>135</v>
      </c>
      <c r="B38" s="74">
        <v>330</v>
      </c>
      <c r="C38" s="79" t="s">
        <v>32</v>
      </c>
      <c r="D38" s="80" t="s">
        <v>42</v>
      </c>
      <c r="E38" s="76" t="s">
        <v>113</v>
      </c>
      <c r="F38" s="80" t="s">
        <v>40</v>
      </c>
      <c r="G38" s="160">
        <v>960.38300000000004</v>
      </c>
      <c r="H38" s="160">
        <v>956.03718000000003</v>
      </c>
    </row>
    <row r="39" spans="1:8" s="147" customFormat="1" hidden="1">
      <c r="A39" s="77" t="s">
        <v>60</v>
      </c>
      <c r="B39" s="74">
        <v>330</v>
      </c>
      <c r="C39" s="79" t="s">
        <v>32</v>
      </c>
      <c r="D39" s="80" t="s">
        <v>42</v>
      </c>
      <c r="E39" s="76" t="s">
        <v>113</v>
      </c>
      <c r="F39" s="80" t="s">
        <v>61</v>
      </c>
      <c r="G39" s="160"/>
      <c r="H39" s="160"/>
    </row>
    <row r="40" spans="1:8" s="147" customFormat="1">
      <c r="A40" s="77" t="s">
        <v>114</v>
      </c>
      <c r="B40" s="74">
        <v>330</v>
      </c>
      <c r="C40" s="79" t="s">
        <v>32</v>
      </c>
      <c r="D40" s="80" t="s">
        <v>42</v>
      </c>
      <c r="E40" s="76" t="s">
        <v>113</v>
      </c>
      <c r="F40" s="80" t="s">
        <v>115</v>
      </c>
      <c r="G40" s="160">
        <f>95.2+7.34</f>
        <v>102.54</v>
      </c>
      <c r="H40" s="160">
        <f>53.933+7.33582</f>
        <v>61.268819999999998</v>
      </c>
    </row>
    <row r="41" spans="1:8" s="147" customFormat="1" ht="38.25" hidden="1">
      <c r="A41" s="61" t="s">
        <v>155</v>
      </c>
      <c r="B41" s="44">
        <v>330</v>
      </c>
      <c r="C41" s="37" t="s">
        <v>32</v>
      </c>
      <c r="D41" s="29" t="s">
        <v>42</v>
      </c>
      <c r="E41" s="32" t="s">
        <v>172</v>
      </c>
      <c r="F41" s="29"/>
      <c r="G41" s="162">
        <f t="shared" ref="G41:H43" si="2">G42</f>
        <v>0</v>
      </c>
      <c r="H41" s="162">
        <f t="shared" si="2"/>
        <v>0</v>
      </c>
    </row>
    <row r="42" spans="1:8" s="147" customFormat="1" ht="38.25" hidden="1">
      <c r="A42" s="61" t="s">
        <v>173</v>
      </c>
      <c r="B42" s="44">
        <v>330</v>
      </c>
      <c r="C42" s="37" t="s">
        <v>32</v>
      </c>
      <c r="D42" s="29" t="s">
        <v>42</v>
      </c>
      <c r="E42" s="32" t="s">
        <v>174</v>
      </c>
      <c r="F42" s="29"/>
      <c r="G42" s="162">
        <f t="shared" si="2"/>
        <v>0</v>
      </c>
      <c r="H42" s="162">
        <f t="shared" si="2"/>
        <v>0</v>
      </c>
    </row>
    <row r="43" spans="1:8" s="147" customFormat="1" ht="38.25" hidden="1">
      <c r="A43" s="57" t="s">
        <v>175</v>
      </c>
      <c r="B43" s="65">
        <v>330</v>
      </c>
      <c r="C43" s="33" t="s">
        <v>32</v>
      </c>
      <c r="D43" s="28" t="s">
        <v>42</v>
      </c>
      <c r="E43" s="23" t="s">
        <v>176</v>
      </c>
      <c r="F43" s="28"/>
      <c r="G43" s="163">
        <f t="shared" si="2"/>
        <v>0</v>
      </c>
      <c r="H43" s="163">
        <f t="shared" si="2"/>
        <v>0</v>
      </c>
    </row>
    <row r="44" spans="1:8" s="147" customFormat="1" ht="25.5" hidden="1">
      <c r="A44" s="77" t="s">
        <v>135</v>
      </c>
      <c r="B44" s="74">
        <v>330</v>
      </c>
      <c r="C44" s="79" t="s">
        <v>32</v>
      </c>
      <c r="D44" s="80" t="s">
        <v>42</v>
      </c>
      <c r="E44" s="76" t="s">
        <v>176</v>
      </c>
      <c r="F44" s="80" t="s">
        <v>40</v>
      </c>
      <c r="G44" s="160">
        <v>0</v>
      </c>
      <c r="H44" s="160"/>
    </row>
    <row r="45" spans="1:8" ht="38.25">
      <c r="A45" s="110" t="s">
        <v>43</v>
      </c>
      <c r="B45" s="107">
        <v>330</v>
      </c>
      <c r="C45" s="108" t="s">
        <v>32</v>
      </c>
      <c r="D45" s="109" t="s">
        <v>44</v>
      </c>
      <c r="E45" s="109"/>
      <c r="F45" s="109"/>
      <c r="G45" s="156">
        <f t="shared" ref="G45:H47" si="3">G46</f>
        <v>483.4</v>
      </c>
      <c r="H45" s="156">
        <f t="shared" si="3"/>
        <v>241.7</v>
      </c>
    </row>
    <row r="46" spans="1:8">
      <c r="A46" s="54" t="s">
        <v>65</v>
      </c>
      <c r="B46" s="65">
        <v>330</v>
      </c>
      <c r="C46" s="22" t="s">
        <v>32</v>
      </c>
      <c r="D46" s="27" t="s">
        <v>44</v>
      </c>
      <c r="E46" s="23" t="s">
        <v>118</v>
      </c>
      <c r="F46" s="23"/>
      <c r="G46" s="158">
        <f t="shared" si="3"/>
        <v>483.4</v>
      </c>
      <c r="H46" s="158">
        <f t="shared" si="3"/>
        <v>241.7</v>
      </c>
    </row>
    <row r="47" spans="1:8" ht="51">
      <c r="A47" s="54" t="s">
        <v>406</v>
      </c>
      <c r="B47" s="65">
        <v>330</v>
      </c>
      <c r="C47" s="22" t="s">
        <v>32</v>
      </c>
      <c r="D47" s="27" t="s">
        <v>44</v>
      </c>
      <c r="E47" s="23" t="s">
        <v>119</v>
      </c>
      <c r="F47" s="23"/>
      <c r="G47" s="158">
        <f t="shared" si="3"/>
        <v>483.4</v>
      </c>
      <c r="H47" s="158">
        <f t="shared" si="3"/>
        <v>241.7</v>
      </c>
    </row>
    <row r="48" spans="1:8">
      <c r="A48" s="87" t="s">
        <v>45</v>
      </c>
      <c r="B48" s="74">
        <v>330</v>
      </c>
      <c r="C48" s="88" t="s">
        <v>32</v>
      </c>
      <c r="D48" s="88" t="s">
        <v>44</v>
      </c>
      <c r="E48" s="76" t="s">
        <v>120</v>
      </c>
      <c r="F48" s="89" t="s">
        <v>46</v>
      </c>
      <c r="G48" s="165">
        <v>483.4</v>
      </c>
      <c r="H48" s="165">
        <v>241.7</v>
      </c>
    </row>
    <row r="49" spans="1:8" hidden="1">
      <c r="A49" s="122" t="s">
        <v>178</v>
      </c>
      <c r="B49" s="107">
        <v>330</v>
      </c>
      <c r="C49" s="123" t="s">
        <v>32</v>
      </c>
      <c r="D49" s="123" t="s">
        <v>179</v>
      </c>
      <c r="E49" s="109"/>
      <c r="F49" s="112"/>
      <c r="G49" s="166">
        <f t="shared" ref="G49:H51" si="4">G50</f>
        <v>0</v>
      </c>
      <c r="H49" s="166">
        <f t="shared" si="4"/>
        <v>0</v>
      </c>
    </row>
    <row r="50" spans="1:8" s="274" customFormat="1" hidden="1">
      <c r="A50" s="64" t="s">
        <v>65</v>
      </c>
      <c r="B50" s="44">
        <v>330</v>
      </c>
      <c r="C50" s="67" t="s">
        <v>32</v>
      </c>
      <c r="D50" s="67" t="s">
        <v>179</v>
      </c>
      <c r="E50" s="32" t="s">
        <v>118</v>
      </c>
      <c r="F50" s="67"/>
      <c r="G50" s="167">
        <f t="shared" si="4"/>
        <v>0</v>
      </c>
      <c r="H50" s="167">
        <f t="shared" si="4"/>
        <v>0</v>
      </c>
    </row>
    <row r="51" spans="1:8" s="274" customFormat="1" hidden="1">
      <c r="A51" s="64" t="s">
        <v>114</v>
      </c>
      <c r="B51" s="44">
        <v>330</v>
      </c>
      <c r="C51" s="67" t="s">
        <v>32</v>
      </c>
      <c r="D51" s="67" t="s">
        <v>179</v>
      </c>
      <c r="E51" s="32" t="s">
        <v>267</v>
      </c>
      <c r="F51" s="67"/>
      <c r="G51" s="167">
        <f t="shared" si="4"/>
        <v>0</v>
      </c>
      <c r="H51" s="167">
        <f t="shared" si="4"/>
        <v>0</v>
      </c>
    </row>
    <row r="52" spans="1:8" s="274" customFormat="1" hidden="1">
      <c r="A52" s="64" t="s">
        <v>311</v>
      </c>
      <c r="B52" s="44">
        <v>330</v>
      </c>
      <c r="C52" s="67" t="s">
        <v>32</v>
      </c>
      <c r="D52" s="67" t="s">
        <v>179</v>
      </c>
      <c r="E52" s="32" t="s">
        <v>267</v>
      </c>
      <c r="F52" s="67"/>
      <c r="G52" s="167">
        <f>G54</f>
        <v>0</v>
      </c>
      <c r="H52" s="167">
        <f>H54</f>
        <v>0</v>
      </c>
    </row>
    <row r="53" spans="1:8" s="274" customFormat="1" ht="38.25" hidden="1">
      <c r="A53" s="56" t="s">
        <v>212</v>
      </c>
      <c r="B53" s="65">
        <v>330</v>
      </c>
      <c r="C53" s="52" t="s">
        <v>32</v>
      </c>
      <c r="D53" s="52" t="s">
        <v>179</v>
      </c>
      <c r="E53" s="23" t="s">
        <v>267</v>
      </c>
      <c r="F53" s="52"/>
      <c r="G53" s="164">
        <f>G54</f>
        <v>0</v>
      </c>
      <c r="H53" s="164">
        <f>H54</f>
        <v>0</v>
      </c>
    </row>
    <row r="54" spans="1:8" s="274" customFormat="1" hidden="1">
      <c r="A54" s="81" t="s">
        <v>114</v>
      </c>
      <c r="B54" s="74">
        <v>330</v>
      </c>
      <c r="C54" s="89" t="s">
        <v>32</v>
      </c>
      <c r="D54" s="89" t="s">
        <v>179</v>
      </c>
      <c r="E54" s="76" t="s">
        <v>267</v>
      </c>
      <c r="F54" s="89" t="s">
        <v>115</v>
      </c>
      <c r="G54" s="165"/>
      <c r="H54" s="165"/>
    </row>
    <row r="55" spans="1:8">
      <c r="A55" s="122" t="s">
        <v>180</v>
      </c>
      <c r="B55" s="107">
        <v>330</v>
      </c>
      <c r="C55" s="123" t="s">
        <v>32</v>
      </c>
      <c r="D55" s="123" t="s">
        <v>181</v>
      </c>
      <c r="E55" s="109"/>
      <c r="F55" s="112"/>
      <c r="G55" s="166">
        <f t="shared" ref="G55:H57" si="5">G56</f>
        <v>50</v>
      </c>
      <c r="H55" s="166">
        <f t="shared" si="5"/>
        <v>0</v>
      </c>
    </row>
    <row r="56" spans="1:8">
      <c r="A56" s="58" t="s">
        <v>182</v>
      </c>
      <c r="B56" s="65">
        <v>330</v>
      </c>
      <c r="C56" s="42" t="s">
        <v>32</v>
      </c>
      <c r="D56" s="42" t="s">
        <v>181</v>
      </c>
      <c r="E56" s="23" t="s">
        <v>183</v>
      </c>
      <c r="F56" s="52"/>
      <c r="G56" s="164">
        <f t="shared" si="5"/>
        <v>50</v>
      </c>
      <c r="H56" s="164">
        <f t="shared" si="5"/>
        <v>0</v>
      </c>
    </row>
    <row r="57" spans="1:8">
      <c r="A57" s="58" t="s">
        <v>184</v>
      </c>
      <c r="B57" s="65">
        <v>330</v>
      </c>
      <c r="C57" s="42" t="s">
        <v>32</v>
      </c>
      <c r="D57" s="42" t="s">
        <v>181</v>
      </c>
      <c r="E57" s="23" t="s">
        <v>185</v>
      </c>
      <c r="F57" s="52"/>
      <c r="G57" s="164">
        <f t="shared" si="5"/>
        <v>50</v>
      </c>
      <c r="H57" s="164">
        <f t="shared" si="5"/>
        <v>0</v>
      </c>
    </row>
    <row r="58" spans="1:8">
      <c r="A58" s="87" t="s">
        <v>114</v>
      </c>
      <c r="B58" s="74">
        <v>330</v>
      </c>
      <c r="C58" s="88" t="s">
        <v>32</v>
      </c>
      <c r="D58" s="88" t="s">
        <v>181</v>
      </c>
      <c r="E58" s="76" t="s">
        <v>185</v>
      </c>
      <c r="F58" s="89" t="s">
        <v>115</v>
      </c>
      <c r="G58" s="165">
        <v>50</v>
      </c>
      <c r="H58" s="165">
        <v>0</v>
      </c>
    </row>
    <row r="59" spans="1:8">
      <c r="A59" s="110" t="s">
        <v>47</v>
      </c>
      <c r="B59" s="107">
        <v>330</v>
      </c>
      <c r="C59" s="108" t="s">
        <v>32</v>
      </c>
      <c r="D59" s="109" t="s">
        <v>48</v>
      </c>
      <c r="E59" s="109"/>
      <c r="F59" s="109"/>
      <c r="G59" s="156">
        <f>G60+G67+G70</f>
        <v>221.1</v>
      </c>
      <c r="H59" s="156">
        <f>H60+H67+H70</f>
        <v>196.97788</v>
      </c>
    </row>
    <row r="60" spans="1:8" ht="38.25">
      <c r="A60" s="257" t="s">
        <v>246</v>
      </c>
      <c r="B60" s="107">
        <v>330</v>
      </c>
      <c r="C60" s="108" t="s">
        <v>32</v>
      </c>
      <c r="D60" s="109" t="s">
        <v>48</v>
      </c>
      <c r="E60" s="109" t="s">
        <v>140</v>
      </c>
      <c r="F60" s="109"/>
      <c r="G60" s="156">
        <f>G61</f>
        <v>28.8</v>
      </c>
      <c r="H60" s="156">
        <f>H61</f>
        <v>28.8</v>
      </c>
    </row>
    <row r="61" spans="1:8" ht="25.5">
      <c r="A61" s="204" t="s">
        <v>268</v>
      </c>
      <c r="B61" s="65">
        <v>330</v>
      </c>
      <c r="C61" s="24" t="s">
        <v>32</v>
      </c>
      <c r="D61" s="23" t="s">
        <v>48</v>
      </c>
      <c r="E61" s="23" t="s">
        <v>203</v>
      </c>
      <c r="F61" s="23"/>
      <c r="G61" s="158">
        <f>G62</f>
        <v>28.8</v>
      </c>
      <c r="H61" s="158">
        <f>H62</f>
        <v>28.8</v>
      </c>
    </row>
    <row r="62" spans="1:8" ht="53.25" customHeight="1">
      <c r="A62" s="204" t="s">
        <v>407</v>
      </c>
      <c r="B62" s="65">
        <v>330</v>
      </c>
      <c r="C62" s="24" t="s">
        <v>32</v>
      </c>
      <c r="D62" s="23" t="s">
        <v>48</v>
      </c>
      <c r="E62" s="23" t="s">
        <v>204</v>
      </c>
      <c r="F62" s="23"/>
      <c r="G62" s="158">
        <f>G63+G65</f>
        <v>28.8</v>
      </c>
      <c r="H62" s="158">
        <f>H63+H65</f>
        <v>28.8</v>
      </c>
    </row>
    <row r="63" spans="1:8" ht="38.25">
      <c r="A63" s="204" t="s">
        <v>306</v>
      </c>
      <c r="B63" s="65">
        <v>330</v>
      </c>
      <c r="C63" s="24" t="s">
        <v>32</v>
      </c>
      <c r="D63" s="23" t="s">
        <v>48</v>
      </c>
      <c r="E63" s="23" t="s">
        <v>204</v>
      </c>
      <c r="F63" s="23"/>
      <c r="G63" s="158">
        <f>G64</f>
        <v>28.8</v>
      </c>
      <c r="H63" s="158">
        <f>H64</f>
        <v>28.8</v>
      </c>
    </row>
    <row r="64" spans="1:8" ht="25.5">
      <c r="A64" s="93" t="s">
        <v>135</v>
      </c>
      <c r="B64" s="74">
        <v>330</v>
      </c>
      <c r="C64" s="75" t="s">
        <v>32</v>
      </c>
      <c r="D64" s="76" t="s">
        <v>48</v>
      </c>
      <c r="E64" s="76" t="s">
        <v>204</v>
      </c>
      <c r="F64" s="76" t="s">
        <v>40</v>
      </c>
      <c r="G64" s="159">
        <v>28.8</v>
      </c>
      <c r="H64" s="159">
        <v>28.8</v>
      </c>
    </row>
    <row r="65" spans="1:8" ht="25.5" hidden="1">
      <c r="A65" s="56" t="s">
        <v>206</v>
      </c>
      <c r="B65" s="65">
        <v>330</v>
      </c>
      <c r="C65" s="24" t="s">
        <v>32</v>
      </c>
      <c r="D65" s="23" t="s">
        <v>48</v>
      </c>
      <c r="E65" s="23" t="s">
        <v>204</v>
      </c>
      <c r="F65" s="76"/>
      <c r="G65" s="158">
        <f>G66</f>
        <v>0</v>
      </c>
      <c r="H65" s="158">
        <f>H66</f>
        <v>0</v>
      </c>
    </row>
    <row r="66" spans="1:8" ht="25.5" hidden="1">
      <c r="A66" s="81" t="s">
        <v>135</v>
      </c>
      <c r="B66" s="74">
        <v>330</v>
      </c>
      <c r="C66" s="75" t="s">
        <v>32</v>
      </c>
      <c r="D66" s="76" t="s">
        <v>48</v>
      </c>
      <c r="E66" s="76" t="s">
        <v>204</v>
      </c>
      <c r="F66" s="76" t="s">
        <v>40</v>
      </c>
      <c r="G66" s="159"/>
      <c r="H66" s="159">
        <v>0</v>
      </c>
    </row>
    <row r="67" spans="1:8">
      <c r="A67" s="59" t="s">
        <v>66</v>
      </c>
      <c r="B67" s="44">
        <v>330</v>
      </c>
      <c r="C67" s="30" t="s">
        <v>32</v>
      </c>
      <c r="D67" s="31" t="s">
        <v>48</v>
      </c>
      <c r="E67" s="32" t="s">
        <v>121</v>
      </c>
      <c r="F67" s="32"/>
      <c r="G67" s="168">
        <f>G68</f>
        <v>23.7</v>
      </c>
      <c r="H67" s="168">
        <f>H68</f>
        <v>0</v>
      </c>
    </row>
    <row r="68" spans="1:8" ht="51">
      <c r="A68" s="54" t="s">
        <v>408</v>
      </c>
      <c r="B68" s="65">
        <v>330</v>
      </c>
      <c r="C68" s="22" t="s">
        <v>32</v>
      </c>
      <c r="D68" s="27" t="s">
        <v>48</v>
      </c>
      <c r="E68" s="23" t="s">
        <v>122</v>
      </c>
      <c r="F68" s="23"/>
      <c r="G68" s="157">
        <f>G69</f>
        <v>23.7</v>
      </c>
      <c r="H68" s="157">
        <f>H69</f>
        <v>0</v>
      </c>
    </row>
    <row r="69" spans="1:8" s="147" customFormat="1" ht="25.5">
      <c r="A69" s="82" t="s">
        <v>135</v>
      </c>
      <c r="B69" s="74">
        <v>330</v>
      </c>
      <c r="C69" s="83" t="s">
        <v>32</v>
      </c>
      <c r="D69" s="84" t="s">
        <v>48</v>
      </c>
      <c r="E69" s="76" t="s">
        <v>123</v>
      </c>
      <c r="F69" s="76" t="s">
        <v>40</v>
      </c>
      <c r="G69" s="159">
        <v>23.7</v>
      </c>
      <c r="H69" s="159">
        <v>0</v>
      </c>
    </row>
    <row r="70" spans="1:8" s="147" customFormat="1">
      <c r="A70" s="258" t="s">
        <v>65</v>
      </c>
      <c r="B70" s="231" t="s">
        <v>224</v>
      </c>
      <c r="C70" s="232" t="s">
        <v>32</v>
      </c>
      <c r="D70" s="232" t="s">
        <v>48</v>
      </c>
      <c r="E70" s="232" t="s">
        <v>118</v>
      </c>
      <c r="F70" s="232"/>
      <c r="G70" s="154">
        <f>G78</f>
        <v>168.6</v>
      </c>
      <c r="H70" s="154">
        <f>H78</f>
        <v>168.17787999999999</v>
      </c>
    </row>
    <row r="71" spans="1:8" s="147" customFormat="1" ht="25.5" hidden="1">
      <c r="A71" s="259" t="s">
        <v>269</v>
      </c>
      <c r="B71" s="220" t="s">
        <v>224</v>
      </c>
      <c r="C71" s="221" t="s">
        <v>32</v>
      </c>
      <c r="D71" s="221" t="s">
        <v>48</v>
      </c>
      <c r="E71" s="221" t="s">
        <v>270</v>
      </c>
      <c r="F71" s="232"/>
      <c r="G71" s="158">
        <f>G72+G73</f>
        <v>0</v>
      </c>
      <c r="H71" s="158">
        <f>H72+H73</f>
        <v>0</v>
      </c>
    </row>
    <row r="72" spans="1:8" s="147" customFormat="1" ht="25.5" hidden="1">
      <c r="A72" s="260" t="s">
        <v>135</v>
      </c>
      <c r="B72" s="223" t="s">
        <v>224</v>
      </c>
      <c r="C72" s="149" t="s">
        <v>32</v>
      </c>
      <c r="D72" s="149" t="s">
        <v>48</v>
      </c>
      <c r="E72" s="149" t="s">
        <v>270</v>
      </c>
      <c r="F72" s="149" t="s">
        <v>40</v>
      </c>
      <c r="G72" s="159"/>
      <c r="H72" s="205"/>
    </row>
    <row r="73" spans="1:8" s="147" customFormat="1" hidden="1">
      <c r="A73" s="260" t="s">
        <v>114</v>
      </c>
      <c r="B73" s="223" t="s">
        <v>224</v>
      </c>
      <c r="C73" s="149" t="s">
        <v>32</v>
      </c>
      <c r="D73" s="149" t="s">
        <v>48</v>
      </c>
      <c r="E73" s="149" t="s">
        <v>270</v>
      </c>
      <c r="F73" s="149" t="s">
        <v>115</v>
      </c>
      <c r="G73" s="159"/>
      <c r="H73" s="205"/>
    </row>
    <row r="74" spans="1:8" s="147" customFormat="1" ht="25.5" hidden="1">
      <c r="A74" s="259" t="s">
        <v>240</v>
      </c>
      <c r="B74" s="220" t="s">
        <v>224</v>
      </c>
      <c r="C74" s="221" t="s">
        <v>32</v>
      </c>
      <c r="D74" s="221" t="s">
        <v>48</v>
      </c>
      <c r="E74" s="221" t="s">
        <v>241</v>
      </c>
      <c r="F74" s="221"/>
      <c r="G74" s="158">
        <f>G75</f>
        <v>0</v>
      </c>
      <c r="H74" s="158">
        <f>H75</f>
        <v>0</v>
      </c>
    </row>
    <row r="75" spans="1:8" s="147" customFormat="1" ht="25.5" hidden="1">
      <c r="A75" s="260" t="s">
        <v>135</v>
      </c>
      <c r="B75" s="223" t="s">
        <v>224</v>
      </c>
      <c r="C75" s="149" t="s">
        <v>32</v>
      </c>
      <c r="D75" s="149" t="s">
        <v>48</v>
      </c>
      <c r="E75" s="149" t="s">
        <v>242</v>
      </c>
      <c r="F75" s="149" t="s">
        <v>40</v>
      </c>
      <c r="G75" s="159"/>
      <c r="H75" s="159"/>
    </row>
    <row r="76" spans="1:8" s="147" customFormat="1" ht="25.5" hidden="1">
      <c r="A76" s="259" t="s">
        <v>312</v>
      </c>
      <c r="B76" s="220" t="s">
        <v>224</v>
      </c>
      <c r="C76" s="221" t="s">
        <v>32</v>
      </c>
      <c r="D76" s="221" t="s">
        <v>48</v>
      </c>
      <c r="E76" s="221" t="s">
        <v>271</v>
      </c>
      <c r="F76" s="221"/>
      <c r="G76" s="158">
        <f>G77</f>
        <v>0</v>
      </c>
      <c r="H76" s="158">
        <f>H77</f>
        <v>0</v>
      </c>
    </row>
    <row r="77" spans="1:8" s="147" customFormat="1" ht="25.5" hidden="1">
      <c r="A77" s="260" t="s">
        <v>135</v>
      </c>
      <c r="B77" s="223" t="s">
        <v>224</v>
      </c>
      <c r="C77" s="149" t="s">
        <v>32</v>
      </c>
      <c r="D77" s="149" t="s">
        <v>48</v>
      </c>
      <c r="E77" s="149" t="s">
        <v>271</v>
      </c>
      <c r="F77" s="149" t="s">
        <v>40</v>
      </c>
      <c r="G77" s="159"/>
      <c r="H77" s="159"/>
    </row>
    <row r="78" spans="1:8" s="147" customFormat="1" ht="25.5">
      <c r="A78" s="372" t="s">
        <v>415</v>
      </c>
      <c r="B78" s="65">
        <v>330</v>
      </c>
      <c r="C78" s="22" t="s">
        <v>32</v>
      </c>
      <c r="D78" s="27" t="s">
        <v>48</v>
      </c>
      <c r="E78" s="23" t="s">
        <v>394</v>
      </c>
      <c r="F78" s="23"/>
      <c r="G78" s="158">
        <f>G79</f>
        <v>168.6</v>
      </c>
      <c r="H78" s="158">
        <f>H79</f>
        <v>168.17787999999999</v>
      </c>
    </row>
    <row r="79" spans="1:8" s="147" customFormat="1" ht="25.5">
      <c r="A79" s="260" t="s">
        <v>135</v>
      </c>
      <c r="B79" s="78">
        <v>330</v>
      </c>
      <c r="C79" s="83" t="s">
        <v>32</v>
      </c>
      <c r="D79" s="84" t="s">
        <v>48</v>
      </c>
      <c r="E79" s="76" t="s">
        <v>394</v>
      </c>
      <c r="F79" s="76" t="s">
        <v>40</v>
      </c>
      <c r="G79" s="159">
        <v>168.6</v>
      </c>
      <c r="H79" s="159">
        <v>168.17787999999999</v>
      </c>
    </row>
    <row r="80" spans="1:8">
      <c r="A80" s="68" t="s">
        <v>68</v>
      </c>
      <c r="B80" s="21">
        <v>330</v>
      </c>
      <c r="C80" s="34" t="s">
        <v>34</v>
      </c>
      <c r="D80" s="35"/>
      <c r="E80" s="35"/>
      <c r="F80" s="35"/>
      <c r="G80" s="169">
        <f t="shared" ref="G80:H82" si="6">G81</f>
        <v>54.099999999999994</v>
      </c>
      <c r="H80" s="169">
        <f t="shared" si="6"/>
        <v>19.33466</v>
      </c>
    </row>
    <row r="81" spans="1:8">
      <c r="A81" s="110" t="s">
        <v>69</v>
      </c>
      <c r="B81" s="107">
        <v>330</v>
      </c>
      <c r="C81" s="108" t="s">
        <v>34</v>
      </c>
      <c r="D81" s="109" t="s">
        <v>38</v>
      </c>
      <c r="E81" s="109"/>
      <c r="F81" s="109"/>
      <c r="G81" s="156">
        <f t="shared" si="6"/>
        <v>54.099999999999994</v>
      </c>
      <c r="H81" s="156">
        <f t="shared" si="6"/>
        <v>19.33466</v>
      </c>
    </row>
    <row r="82" spans="1:8">
      <c r="A82" s="56" t="s">
        <v>66</v>
      </c>
      <c r="B82" s="65">
        <v>330</v>
      </c>
      <c r="C82" s="24" t="s">
        <v>34</v>
      </c>
      <c r="D82" s="23" t="s">
        <v>38</v>
      </c>
      <c r="E82" s="23" t="s">
        <v>121</v>
      </c>
      <c r="F82" s="23"/>
      <c r="G82" s="158">
        <f t="shared" si="6"/>
        <v>54.099999999999994</v>
      </c>
      <c r="H82" s="158">
        <f t="shared" si="6"/>
        <v>19.33466</v>
      </c>
    </row>
    <row r="83" spans="1:8" ht="38.25">
      <c r="A83" s="56" t="s">
        <v>149</v>
      </c>
      <c r="B83" s="65">
        <v>330</v>
      </c>
      <c r="C83" s="24" t="s">
        <v>34</v>
      </c>
      <c r="D83" s="23" t="s">
        <v>38</v>
      </c>
      <c r="E83" s="23" t="s">
        <v>126</v>
      </c>
      <c r="F83" s="206"/>
      <c r="G83" s="207">
        <f>G84+G85</f>
        <v>54.099999999999994</v>
      </c>
      <c r="H83" s="207">
        <f>H84+H85</f>
        <v>19.33466</v>
      </c>
    </row>
    <row r="84" spans="1:8" ht="51">
      <c r="A84" s="93" t="s">
        <v>171</v>
      </c>
      <c r="B84" s="233">
        <v>330</v>
      </c>
      <c r="C84" s="234" t="s">
        <v>34</v>
      </c>
      <c r="D84" s="214" t="s">
        <v>38</v>
      </c>
      <c r="E84" s="214" t="s">
        <v>126</v>
      </c>
      <c r="F84" s="214">
        <v>100</v>
      </c>
      <c r="G84" s="215">
        <f>37.8456+11.42937</f>
        <v>49.274969999999996</v>
      </c>
      <c r="H84" s="215">
        <f>15.56112+3.77354</f>
        <v>19.33466</v>
      </c>
    </row>
    <row r="85" spans="1:8" ht="25.5">
      <c r="A85" s="81" t="s">
        <v>135</v>
      </c>
      <c r="B85" s="74">
        <v>330</v>
      </c>
      <c r="C85" s="75" t="s">
        <v>34</v>
      </c>
      <c r="D85" s="76" t="s">
        <v>38</v>
      </c>
      <c r="E85" s="76" t="s">
        <v>126</v>
      </c>
      <c r="F85" s="208" t="s">
        <v>40</v>
      </c>
      <c r="G85" s="209">
        <f>4.82503</f>
        <v>4.8250299999999999</v>
      </c>
      <c r="H85" s="209">
        <v>0</v>
      </c>
    </row>
    <row r="86" spans="1:8" ht="25.5">
      <c r="A86" s="68" t="s">
        <v>49</v>
      </c>
      <c r="B86" s="21">
        <v>330</v>
      </c>
      <c r="C86" s="34" t="s">
        <v>38</v>
      </c>
      <c r="D86" s="35"/>
      <c r="E86" s="35"/>
      <c r="F86" s="35"/>
      <c r="G86" s="169">
        <f>G87+G98</f>
        <v>4068.5</v>
      </c>
      <c r="H86" s="169">
        <f>H87+H98</f>
        <v>38.826630000000002</v>
      </c>
    </row>
    <row r="87" spans="1:8" ht="42.75" customHeight="1">
      <c r="A87" s="110" t="s">
        <v>90</v>
      </c>
      <c r="B87" s="107">
        <v>330</v>
      </c>
      <c r="C87" s="108" t="s">
        <v>38</v>
      </c>
      <c r="D87" s="109" t="s">
        <v>91</v>
      </c>
      <c r="E87" s="109"/>
      <c r="F87" s="109"/>
      <c r="G87" s="156">
        <f>G88</f>
        <v>3980.8</v>
      </c>
      <c r="H87" s="156">
        <f>H89+H92</f>
        <v>0</v>
      </c>
    </row>
    <row r="88" spans="1:8" s="274" customFormat="1" ht="38.25">
      <c r="A88" s="64" t="s">
        <v>409</v>
      </c>
      <c r="B88" s="44">
        <v>330</v>
      </c>
      <c r="C88" s="71" t="s">
        <v>38</v>
      </c>
      <c r="D88" s="32" t="s">
        <v>91</v>
      </c>
      <c r="E88" s="32" t="s">
        <v>128</v>
      </c>
      <c r="F88" s="32"/>
      <c r="G88" s="154">
        <f>G90+G92+G94+G96</f>
        <v>3980.8</v>
      </c>
      <c r="H88" s="154">
        <f>H89</f>
        <v>0</v>
      </c>
    </row>
    <row r="89" spans="1:8" s="274" customFormat="1" ht="38.25">
      <c r="A89" s="56" t="s">
        <v>339</v>
      </c>
      <c r="B89" s="65">
        <v>330</v>
      </c>
      <c r="C89" s="24" t="s">
        <v>38</v>
      </c>
      <c r="D89" s="23" t="s">
        <v>91</v>
      </c>
      <c r="E89" s="23" t="s">
        <v>187</v>
      </c>
      <c r="F89" s="23"/>
      <c r="G89" s="158">
        <f>G90+G92+G94+G96</f>
        <v>3980.8</v>
      </c>
      <c r="H89" s="158">
        <f>H90+H91</f>
        <v>0</v>
      </c>
    </row>
    <row r="90" spans="1:8" s="274" customFormat="1" ht="25.5">
      <c r="A90" s="56" t="s">
        <v>188</v>
      </c>
      <c r="B90" s="65">
        <v>330</v>
      </c>
      <c r="C90" s="24" t="s">
        <v>38</v>
      </c>
      <c r="D90" s="23" t="s">
        <v>91</v>
      </c>
      <c r="E90" s="23" t="s">
        <v>187</v>
      </c>
      <c r="F90" s="23"/>
      <c r="G90" s="159">
        <f>G91</f>
        <v>10.8</v>
      </c>
      <c r="H90" s="159">
        <f>H91</f>
        <v>0</v>
      </c>
    </row>
    <row r="91" spans="1:8" s="274" customFormat="1" ht="25.5">
      <c r="A91" s="81" t="s">
        <v>135</v>
      </c>
      <c r="B91" s="74">
        <v>330</v>
      </c>
      <c r="C91" s="75" t="s">
        <v>38</v>
      </c>
      <c r="D91" s="76" t="s">
        <v>91</v>
      </c>
      <c r="E91" s="76" t="s">
        <v>187</v>
      </c>
      <c r="F91" s="76" t="s">
        <v>40</v>
      </c>
      <c r="G91" s="215">
        <v>10.8</v>
      </c>
      <c r="H91" s="159">
        <v>0</v>
      </c>
    </row>
    <row r="92" spans="1:8" ht="25.5">
      <c r="A92" s="54" t="s">
        <v>318</v>
      </c>
      <c r="B92" s="65">
        <v>330</v>
      </c>
      <c r="C92" s="33" t="s">
        <v>38</v>
      </c>
      <c r="D92" s="28" t="s">
        <v>91</v>
      </c>
      <c r="E92" s="28" t="s">
        <v>187</v>
      </c>
      <c r="F92" s="28"/>
      <c r="G92" s="163">
        <f>G93</f>
        <v>3826.7</v>
      </c>
      <c r="H92" s="163">
        <f>H93</f>
        <v>0</v>
      </c>
    </row>
    <row r="93" spans="1:8" ht="25.5">
      <c r="A93" s="82" t="s">
        <v>135</v>
      </c>
      <c r="B93" s="74">
        <v>330</v>
      </c>
      <c r="C93" s="79" t="s">
        <v>38</v>
      </c>
      <c r="D93" s="80" t="s">
        <v>91</v>
      </c>
      <c r="E93" s="80" t="s">
        <v>187</v>
      </c>
      <c r="F93" s="80" t="s">
        <v>40</v>
      </c>
      <c r="G93" s="160">
        <v>3826.7</v>
      </c>
      <c r="H93" s="160">
        <v>0</v>
      </c>
    </row>
    <row r="94" spans="1:8" ht="41.25" hidden="1" customHeight="1">
      <c r="A94" s="54"/>
      <c r="B94" s="65"/>
      <c r="C94" s="33"/>
      <c r="D94" s="28"/>
      <c r="E94" s="28"/>
      <c r="F94" s="28"/>
      <c r="G94" s="163"/>
      <c r="H94" s="163"/>
    </row>
    <row r="95" spans="1:8" hidden="1">
      <c r="A95" s="82"/>
      <c r="B95" s="74"/>
      <c r="C95" s="79"/>
      <c r="D95" s="80"/>
      <c r="E95" s="80"/>
      <c r="F95" s="80"/>
      <c r="G95" s="160"/>
      <c r="H95" s="160"/>
    </row>
    <row r="96" spans="1:8" ht="38.25">
      <c r="A96" s="54" t="s">
        <v>393</v>
      </c>
      <c r="B96" s="65">
        <v>330</v>
      </c>
      <c r="C96" s="33" t="s">
        <v>38</v>
      </c>
      <c r="D96" s="28" t="s">
        <v>91</v>
      </c>
      <c r="E96" s="28" t="s">
        <v>187</v>
      </c>
      <c r="F96" s="28"/>
      <c r="G96" s="163">
        <f>G97</f>
        <v>143.30000000000001</v>
      </c>
      <c r="H96" s="163">
        <f>H97</f>
        <v>0</v>
      </c>
    </row>
    <row r="97" spans="1:8" ht="25.5">
      <c r="A97" s="82" t="s">
        <v>135</v>
      </c>
      <c r="B97" s="74">
        <v>330</v>
      </c>
      <c r="C97" s="79" t="s">
        <v>38</v>
      </c>
      <c r="D97" s="80" t="s">
        <v>91</v>
      </c>
      <c r="E97" s="80" t="s">
        <v>187</v>
      </c>
      <c r="F97" s="80" t="s">
        <v>40</v>
      </c>
      <c r="G97" s="160">
        <v>143.30000000000001</v>
      </c>
      <c r="H97" s="160">
        <v>0</v>
      </c>
    </row>
    <row r="98" spans="1:8">
      <c r="A98" s="110" t="s">
        <v>129</v>
      </c>
      <c r="B98" s="107">
        <v>330</v>
      </c>
      <c r="C98" s="109" t="s">
        <v>38</v>
      </c>
      <c r="D98" s="109" t="s">
        <v>50</v>
      </c>
      <c r="E98" s="109"/>
      <c r="F98" s="109"/>
      <c r="G98" s="156">
        <f>G104+G99</f>
        <v>87.7</v>
      </c>
      <c r="H98" s="156">
        <f>H104+H99</f>
        <v>38.826630000000002</v>
      </c>
    </row>
    <row r="99" spans="1:8" ht="78.75" hidden="1" customHeight="1">
      <c r="A99" s="204" t="s">
        <v>243</v>
      </c>
      <c r="B99" s="152">
        <v>330</v>
      </c>
      <c r="C99" s="235" t="s">
        <v>38</v>
      </c>
      <c r="D99" s="236" t="s">
        <v>50</v>
      </c>
      <c r="E99" s="236" t="s">
        <v>128</v>
      </c>
      <c r="F99" s="236"/>
      <c r="G99" s="225">
        <f t="shared" ref="G99:H101" si="7">G100</f>
        <v>0</v>
      </c>
      <c r="H99" s="225">
        <f t="shared" si="7"/>
        <v>0</v>
      </c>
    </row>
    <row r="100" spans="1:8" ht="76.5" hidden="1">
      <c r="A100" s="261" t="s">
        <v>244</v>
      </c>
      <c r="B100" s="233">
        <v>330</v>
      </c>
      <c r="C100" s="237" t="s">
        <v>38</v>
      </c>
      <c r="D100" s="238" t="s">
        <v>50</v>
      </c>
      <c r="E100" s="238" t="s">
        <v>187</v>
      </c>
      <c r="F100" s="236"/>
      <c r="G100" s="226">
        <f t="shared" si="7"/>
        <v>0</v>
      </c>
      <c r="H100" s="226">
        <f t="shared" si="7"/>
        <v>0</v>
      </c>
    </row>
    <row r="101" spans="1:8" ht="25.5" hidden="1">
      <c r="A101" s="261" t="s">
        <v>245</v>
      </c>
      <c r="B101" s="233">
        <v>330</v>
      </c>
      <c r="C101" s="237" t="s">
        <v>38</v>
      </c>
      <c r="D101" s="238" t="s">
        <v>50</v>
      </c>
      <c r="E101" s="238" t="s">
        <v>187</v>
      </c>
      <c r="F101" s="236"/>
      <c r="G101" s="226">
        <f t="shared" si="7"/>
        <v>0</v>
      </c>
      <c r="H101" s="226">
        <f t="shared" si="7"/>
        <v>0</v>
      </c>
    </row>
    <row r="102" spans="1:8" ht="25.5" hidden="1">
      <c r="A102" s="260" t="s">
        <v>135</v>
      </c>
      <c r="B102" s="233">
        <v>330</v>
      </c>
      <c r="C102" s="234" t="s">
        <v>38</v>
      </c>
      <c r="D102" s="214">
        <v>10</v>
      </c>
      <c r="E102" s="214" t="s">
        <v>187</v>
      </c>
      <c r="F102" s="239">
        <v>200</v>
      </c>
      <c r="G102" s="194"/>
      <c r="H102" s="187"/>
    </row>
    <row r="103" spans="1:8">
      <c r="A103" s="64" t="s">
        <v>65</v>
      </c>
      <c r="B103" s="44">
        <v>330</v>
      </c>
      <c r="C103" s="71" t="s">
        <v>38</v>
      </c>
      <c r="D103" s="32" t="s">
        <v>50</v>
      </c>
      <c r="E103" s="32" t="s">
        <v>118</v>
      </c>
      <c r="F103" s="32"/>
      <c r="G103" s="154">
        <f>G104</f>
        <v>87.7</v>
      </c>
      <c r="H103" s="154">
        <f>H104</f>
        <v>38.826630000000002</v>
      </c>
    </row>
    <row r="104" spans="1:8">
      <c r="A104" s="54" t="s">
        <v>410</v>
      </c>
      <c r="B104" s="44">
        <v>330</v>
      </c>
      <c r="C104" s="33" t="s">
        <v>38</v>
      </c>
      <c r="D104" s="28" t="s">
        <v>50</v>
      </c>
      <c r="E104" s="28" t="s">
        <v>130</v>
      </c>
      <c r="F104" s="28"/>
      <c r="G104" s="163">
        <f>G105</f>
        <v>87.7</v>
      </c>
      <c r="H104" s="163">
        <f>H105</f>
        <v>38.826630000000002</v>
      </c>
    </row>
    <row r="105" spans="1:8" ht="25.5">
      <c r="A105" s="82" t="s">
        <v>135</v>
      </c>
      <c r="B105" s="78">
        <v>330</v>
      </c>
      <c r="C105" s="79" t="s">
        <v>38</v>
      </c>
      <c r="D105" s="80" t="s">
        <v>50</v>
      </c>
      <c r="E105" s="80" t="s">
        <v>130</v>
      </c>
      <c r="F105" s="80" t="s">
        <v>40</v>
      </c>
      <c r="G105" s="160">
        <v>87.7</v>
      </c>
      <c r="H105" s="160">
        <v>38.826630000000002</v>
      </c>
    </row>
    <row r="106" spans="1:8">
      <c r="A106" s="68" t="s">
        <v>51</v>
      </c>
      <c r="B106" s="21">
        <v>330</v>
      </c>
      <c r="C106" s="34" t="s">
        <v>42</v>
      </c>
      <c r="D106" s="35"/>
      <c r="E106" s="35"/>
      <c r="F106" s="35"/>
      <c r="G106" s="172">
        <f t="shared" ref="G106:H106" si="8">G107</f>
        <v>60</v>
      </c>
      <c r="H106" s="172">
        <f t="shared" si="8"/>
        <v>0</v>
      </c>
    </row>
    <row r="107" spans="1:8">
      <c r="A107" s="262" t="s">
        <v>272</v>
      </c>
      <c r="B107" s="216" t="s">
        <v>224</v>
      </c>
      <c r="C107" s="216" t="s">
        <v>42</v>
      </c>
      <c r="D107" s="217" t="s">
        <v>275</v>
      </c>
      <c r="E107" s="217"/>
      <c r="F107" s="217"/>
      <c r="G107" s="219">
        <f>G108</f>
        <v>60</v>
      </c>
      <c r="H107" s="219">
        <f>H108</f>
        <v>0</v>
      </c>
    </row>
    <row r="108" spans="1:8" ht="51">
      <c r="A108" s="355" t="s">
        <v>392</v>
      </c>
      <c r="B108" s="216" t="s">
        <v>224</v>
      </c>
      <c r="C108" s="216" t="s">
        <v>42</v>
      </c>
      <c r="D108" s="217" t="s">
        <v>275</v>
      </c>
      <c r="E108" s="217" t="s">
        <v>276</v>
      </c>
      <c r="F108" s="217"/>
      <c r="G108" s="219">
        <f>G109</f>
        <v>60</v>
      </c>
      <c r="H108" s="219">
        <f>H109</f>
        <v>0</v>
      </c>
    </row>
    <row r="109" spans="1:8" ht="51">
      <c r="A109" s="293" t="s">
        <v>411</v>
      </c>
      <c r="B109" s="220" t="s">
        <v>224</v>
      </c>
      <c r="C109" s="220" t="s">
        <v>42</v>
      </c>
      <c r="D109" s="221" t="s">
        <v>275</v>
      </c>
      <c r="E109" s="221" t="s">
        <v>277</v>
      </c>
      <c r="F109" s="221"/>
      <c r="G109" s="222">
        <f>G110+G111</f>
        <v>60</v>
      </c>
      <c r="H109" s="222">
        <f>H110+H111</f>
        <v>0</v>
      </c>
    </row>
    <row r="110" spans="1:8" ht="25.5">
      <c r="A110" s="260" t="s">
        <v>135</v>
      </c>
      <c r="B110" s="220" t="s">
        <v>224</v>
      </c>
      <c r="C110" s="223" t="s">
        <v>42</v>
      </c>
      <c r="D110" s="149" t="s">
        <v>275</v>
      </c>
      <c r="E110" s="149" t="s">
        <v>277</v>
      </c>
      <c r="F110" s="149" t="s">
        <v>40</v>
      </c>
      <c r="G110" s="215">
        <v>10</v>
      </c>
      <c r="H110" s="215">
        <v>0</v>
      </c>
    </row>
    <row r="111" spans="1:8">
      <c r="A111" s="97" t="s">
        <v>114</v>
      </c>
      <c r="B111" s="220" t="s">
        <v>224</v>
      </c>
      <c r="C111" s="223" t="s">
        <v>42</v>
      </c>
      <c r="D111" s="149" t="s">
        <v>275</v>
      </c>
      <c r="E111" s="149" t="s">
        <v>277</v>
      </c>
      <c r="F111" s="149" t="s">
        <v>115</v>
      </c>
      <c r="G111" s="215">
        <v>50</v>
      </c>
      <c r="H111" s="215">
        <v>0</v>
      </c>
    </row>
    <row r="112" spans="1:8">
      <c r="A112" s="68" t="s">
        <v>52</v>
      </c>
      <c r="B112" s="21">
        <v>330</v>
      </c>
      <c r="C112" s="34" t="s">
        <v>53</v>
      </c>
      <c r="D112" s="35"/>
      <c r="E112" s="35"/>
      <c r="F112" s="35"/>
      <c r="G112" s="169">
        <f>G113+G132+G140+G173</f>
        <v>4041.2449999999999</v>
      </c>
      <c r="H112" s="169">
        <f>H113+H132+H140+H173</f>
        <v>1776.0961100000002</v>
      </c>
    </row>
    <row r="113" spans="1:8">
      <c r="A113" s="199" t="s">
        <v>54</v>
      </c>
      <c r="B113" s="107">
        <v>330</v>
      </c>
      <c r="C113" s="128" t="s">
        <v>53</v>
      </c>
      <c r="D113" s="129" t="s">
        <v>32</v>
      </c>
      <c r="E113" s="129"/>
      <c r="F113" s="129"/>
      <c r="G113" s="174">
        <f>G127+G114</f>
        <v>1190</v>
      </c>
      <c r="H113" s="174">
        <f>H127+H114</f>
        <v>694.58193000000006</v>
      </c>
    </row>
    <row r="114" spans="1:8" ht="38.25">
      <c r="A114" s="263" t="s">
        <v>246</v>
      </c>
      <c r="B114" s="240">
        <v>330</v>
      </c>
      <c r="C114" s="241" t="s">
        <v>53</v>
      </c>
      <c r="D114" s="241" t="s">
        <v>32</v>
      </c>
      <c r="E114" s="240" t="s">
        <v>140</v>
      </c>
      <c r="F114" s="240"/>
      <c r="G114" s="227">
        <f>G115</f>
        <v>490</v>
      </c>
      <c r="H114" s="227">
        <f>H115</f>
        <v>0</v>
      </c>
    </row>
    <row r="115" spans="1:8" ht="38.25">
      <c r="A115" s="263" t="s">
        <v>217</v>
      </c>
      <c r="B115" s="240">
        <v>330</v>
      </c>
      <c r="C115" s="241" t="s">
        <v>53</v>
      </c>
      <c r="D115" s="241" t="s">
        <v>32</v>
      </c>
      <c r="E115" s="240" t="s">
        <v>220</v>
      </c>
      <c r="F115" s="240"/>
      <c r="G115" s="227">
        <f>G116</f>
        <v>490</v>
      </c>
      <c r="H115" s="227">
        <f>H116</f>
        <v>0</v>
      </c>
    </row>
    <row r="116" spans="1:8" ht="51">
      <c r="A116" s="281" t="s">
        <v>218</v>
      </c>
      <c r="B116" s="290">
        <v>330</v>
      </c>
      <c r="C116" s="291" t="s">
        <v>53</v>
      </c>
      <c r="D116" s="291" t="s">
        <v>32</v>
      </c>
      <c r="E116" s="290" t="s">
        <v>225</v>
      </c>
      <c r="F116" s="290"/>
      <c r="G116" s="292">
        <f>G121+G123+G125+G119+G117</f>
        <v>490</v>
      </c>
      <c r="H116" s="292">
        <f>H121+H123+H125+H117+H119</f>
        <v>0</v>
      </c>
    </row>
    <row r="117" spans="1:8" ht="25.5" hidden="1">
      <c r="A117" s="285" t="s">
        <v>313</v>
      </c>
      <c r="B117" s="282">
        <v>330</v>
      </c>
      <c r="C117" s="283" t="s">
        <v>53</v>
      </c>
      <c r="D117" s="283" t="s">
        <v>32</v>
      </c>
      <c r="E117" s="282" t="s">
        <v>314</v>
      </c>
      <c r="F117" s="282"/>
      <c r="G117" s="284">
        <f>G118</f>
        <v>0</v>
      </c>
      <c r="H117" s="284">
        <f>H118</f>
        <v>0</v>
      </c>
    </row>
    <row r="118" spans="1:8" ht="25.5" hidden="1">
      <c r="A118" s="286" t="s">
        <v>135</v>
      </c>
      <c r="B118" s="287">
        <v>330</v>
      </c>
      <c r="C118" s="288" t="s">
        <v>53</v>
      </c>
      <c r="D118" s="288" t="s">
        <v>32</v>
      </c>
      <c r="E118" s="287" t="s">
        <v>225</v>
      </c>
      <c r="F118" s="287">
        <v>200</v>
      </c>
      <c r="G118" s="289"/>
      <c r="H118" s="289"/>
    </row>
    <row r="119" spans="1:8" ht="38.25">
      <c r="A119" s="293" t="s">
        <v>309</v>
      </c>
      <c r="B119" s="282">
        <v>330</v>
      </c>
      <c r="C119" s="283" t="s">
        <v>53</v>
      </c>
      <c r="D119" s="283" t="s">
        <v>32</v>
      </c>
      <c r="E119" s="282" t="s">
        <v>314</v>
      </c>
      <c r="F119" s="282"/>
      <c r="G119" s="284">
        <v>490</v>
      </c>
      <c r="H119" s="284">
        <v>0</v>
      </c>
    </row>
    <row r="120" spans="1:8" ht="25.5" hidden="1">
      <c r="A120" s="294" t="s">
        <v>135</v>
      </c>
      <c r="B120" s="287">
        <v>330</v>
      </c>
      <c r="C120" s="288" t="s">
        <v>53</v>
      </c>
      <c r="D120" s="288" t="s">
        <v>32</v>
      </c>
      <c r="E120" s="287" t="s">
        <v>314</v>
      </c>
      <c r="F120" s="287">
        <v>200</v>
      </c>
      <c r="G120" s="289"/>
      <c r="H120" s="289"/>
    </row>
    <row r="121" spans="1:8" ht="25.5" hidden="1">
      <c r="A121" s="293" t="s">
        <v>315</v>
      </c>
      <c r="B121" s="282">
        <v>330</v>
      </c>
      <c r="C121" s="283" t="s">
        <v>53</v>
      </c>
      <c r="D121" s="283" t="s">
        <v>32</v>
      </c>
      <c r="E121" s="282" t="s">
        <v>225</v>
      </c>
      <c r="F121" s="282"/>
      <c r="G121" s="284">
        <f>G122</f>
        <v>0</v>
      </c>
      <c r="H121" s="284">
        <f>H122</f>
        <v>0</v>
      </c>
    </row>
    <row r="122" spans="1:8" ht="25.5" hidden="1">
      <c r="A122" s="286" t="s">
        <v>135</v>
      </c>
      <c r="B122" s="287">
        <v>330</v>
      </c>
      <c r="C122" s="288" t="s">
        <v>53</v>
      </c>
      <c r="D122" s="288" t="s">
        <v>32</v>
      </c>
      <c r="E122" s="287" t="s">
        <v>225</v>
      </c>
      <c r="F122" s="287">
        <v>200</v>
      </c>
      <c r="G122" s="289"/>
      <c r="H122" s="289"/>
    </row>
    <row r="123" spans="1:8" hidden="1">
      <c r="A123" s="261"/>
      <c r="B123" s="242">
        <v>330</v>
      </c>
      <c r="C123" s="243" t="s">
        <v>53</v>
      </c>
      <c r="D123" s="243" t="s">
        <v>32</v>
      </c>
      <c r="E123" s="242" t="s">
        <v>225</v>
      </c>
      <c r="F123" s="242"/>
      <c r="G123" s="229">
        <f>G124</f>
        <v>0</v>
      </c>
      <c r="H123" s="229">
        <f>H124</f>
        <v>0</v>
      </c>
    </row>
    <row r="124" spans="1:8" ht="25.5" hidden="1">
      <c r="A124" s="264" t="s">
        <v>135</v>
      </c>
      <c r="B124" s="244">
        <v>330</v>
      </c>
      <c r="C124" s="245" t="s">
        <v>53</v>
      </c>
      <c r="D124" s="245" t="s">
        <v>32</v>
      </c>
      <c r="E124" s="244" t="s">
        <v>225</v>
      </c>
      <c r="F124" s="244">
        <v>200</v>
      </c>
      <c r="G124" s="229"/>
      <c r="H124" s="229"/>
    </row>
    <row r="125" spans="1:8" hidden="1">
      <c r="A125" s="265"/>
      <c r="B125" s="242">
        <v>330</v>
      </c>
      <c r="C125" s="243" t="s">
        <v>53</v>
      </c>
      <c r="D125" s="243" t="s">
        <v>32</v>
      </c>
      <c r="E125" s="242" t="s">
        <v>225</v>
      </c>
      <c r="F125" s="242"/>
      <c r="G125" s="228">
        <f>G126</f>
        <v>0</v>
      </c>
      <c r="H125" s="228">
        <f>H126</f>
        <v>0</v>
      </c>
    </row>
    <row r="126" spans="1:8" ht="25.5" hidden="1">
      <c r="A126" s="264" t="s">
        <v>135</v>
      </c>
      <c r="B126" s="244">
        <v>330</v>
      </c>
      <c r="C126" s="245" t="s">
        <v>53</v>
      </c>
      <c r="D126" s="245" t="s">
        <v>32</v>
      </c>
      <c r="E126" s="244" t="s">
        <v>225</v>
      </c>
      <c r="F126" s="244">
        <v>200</v>
      </c>
      <c r="G126" s="229"/>
      <c r="H126" s="229"/>
    </row>
    <row r="127" spans="1:8" s="366" customFormat="1">
      <c r="A127" s="370" t="s">
        <v>65</v>
      </c>
      <c r="B127" s="371">
        <v>330</v>
      </c>
      <c r="C127" s="131" t="s">
        <v>53</v>
      </c>
      <c r="D127" s="132" t="s">
        <v>32</v>
      </c>
      <c r="E127" s="132" t="s">
        <v>118</v>
      </c>
      <c r="F127" s="132"/>
      <c r="G127" s="178">
        <f>G128+G130</f>
        <v>700</v>
      </c>
      <c r="H127" s="178">
        <f>H128+H130</f>
        <v>694.58193000000006</v>
      </c>
    </row>
    <row r="128" spans="1:8" s="366" customFormat="1">
      <c r="A128" s="64" t="s">
        <v>136</v>
      </c>
      <c r="B128" s="44">
        <v>330</v>
      </c>
      <c r="C128" s="71" t="s">
        <v>53</v>
      </c>
      <c r="D128" s="32" t="s">
        <v>32</v>
      </c>
      <c r="E128" s="32" t="s">
        <v>137</v>
      </c>
      <c r="F128" s="32"/>
      <c r="G128" s="154">
        <f>G129</f>
        <v>700</v>
      </c>
      <c r="H128" s="154">
        <f>H129</f>
        <v>694.58193000000006</v>
      </c>
    </row>
    <row r="129" spans="1:8" s="366" customFormat="1" ht="25.5">
      <c r="A129" s="81" t="s">
        <v>135</v>
      </c>
      <c r="B129" s="74">
        <v>330</v>
      </c>
      <c r="C129" s="75" t="s">
        <v>53</v>
      </c>
      <c r="D129" s="76" t="s">
        <v>32</v>
      </c>
      <c r="E129" s="76" t="s">
        <v>137</v>
      </c>
      <c r="F129" s="76" t="s">
        <v>40</v>
      </c>
      <c r="G129" s="289">
        <v>700</v>
      </c>
      <c r="H129" s="289">
        <v>694.58193000000006</v>
      </c>
    </row>
    <row r="130" spans="1:8" hidden="1">
      <c r="A130" s="59" t="s">
        <v>138</v>
      </c>
      <c r="B130" s="44">
        <v>330</v>
      </c>
      <c r="C130" s="30" t="s">
        <v>53</v>
      </c>
      <c r="D130" s="31" t="s">
        <v>32</v>
      </c>
      <c r="E130" s="32" t="s">
        <v>139</v>
      </c>
      <c r="F130" s="32"/>
      <c r="G130" s="167">
        <f>G131</f>
        <v>0</v>
      </c>
      <c r="H130" s="167">
        <f>H131</f>
        <v>0</v>
      </c>
    </row>
    <row r="131" spans="1:8" ht="25.5" hidden="1">
      <c r="A131" s="82" t="s">
        <v>135</v>
      </c>
      <c r="B131" s="78">
        <v>330</v>
      </c>
      <c r="C131" s="83" t="s">
        <v>53</v>
      </c>
      <c r="D131" s="84" t="s">
        <v>32</v>
      </c>
      <c r="E131" s="76" t="s">
        <v>139</v>
      </c>
      <c r="F131" s="76" t="s">
        <v>40</v>
      </c>
      <c r="G131" s="165"/>
      <c r="H131" s="165"/>
    </row>
    <row r="132" spans="1:8">
      <c r="A132" s="110" t="s">
        <v>55</v>
      </c>
      <c r="B132" s="107">
        <v>330</v>
      </c>
      <c r="C132" s="108" t="s">
        <v>53</v>
      </c>
      <c r="D132" s="109" t="s">
        <v>34</v>
      </c>
      <c r="E132" s="109"/>
      <c r="F132" s="109"/>
      <c r="G132" s="166">
        <f t="shared" ref="G132:H136" si="9">G133</f>
        <v>43.2</v>
      </c>
      <c r="H132" s="166">
        <f t="shared" si="9"/>
        <v>0</v>
      </c>
    </row>
    <row r="133" spans="1:8" ht="38.25">
      <c r="A133" s="59" t="s">
        <v>390</v>
      </c>
      <c r="B133" s="44">
        <v>330</v>
      </c>
      <c r="C133" s="30" t="s">
        <v>53</v>
      </c>
      <c r="D133" s="31" t="s">
        <v>34</v>
      </c>
      <c r="E133" s="32" t="s">
        <v>140</v>
      </c>
      <c r="F133" s="32"/>
      <c r="G133" s="167">
        <f t="shared" si="9"/>
        <v>43.2</v>
      </c>
      <c r="H133" s="167">
        <f t="shared" si="9"/>
        <v>0</v>
      </c>
    </row>
    <row r="134" spans="1:8" ht="38.25">
      <c r="A134" s="59" t="s">
        <v>391</v>
      </c>
      <c r="B134" s="44">
        <v>330</v>
      </c>
      <c r="C134" s="30" t="s">
        <v>53</v>
      </c>
      <c r="D134" s="31" t="s">
        <v>34</v>
      </c>
      <c r="E134" s="32" t="s">
        <v>192</v>
      </c>
      <c r="F134" s="32"/>
      <c r="G134" s="167">
        <f t="shared" si="9"/>
        <v>43.2</v>
      </c>
      <c r="H134" s="167">
        <f t="shared" si="9"/>
        <v>0</v>
      </c>
    </row>
    <row r="135" spans="1:8" ht="38.25" hidden="1">
      <c r="A135" s="59" t="s">
        <v>391</v>
      </c>
      <c r="B135" s="44">
        <v>330</v>
      </c>
      <c r="C135" s="30" t="s">
        <v>53</v>
      </c>
      <c r="D135" s="31" t="s">
        <v>34</v>
      </c>
      <c r="E135" s="32" t="s">
        <v>193</v>
      </c>
      <c r="F135" s="32"/>
      <c r="G135" s="167">
        <f t="shared" si="9"/>
        <v>43.2</v>
      </c>
      <c r="H135" s="167">
        <f t="shared" si="9"/>
        <v>0</v>
      </c>
    </row>
    <row r="136" spans="1:8" ht="51">
      <c r="A136" s="54" t="s">
        <v>211</v>
      </c>
      <c r="B136" s="65">
        <v>330</v>
      </c>
      <c r="C136" s="22" t="s">
        <v>53</v>
      </c>
      <c r="D136" s="27" t="s">
        <v>34</v>
      </c>
      <c r="E136" s="23" t="s">
        <v>193</v>
      </c>
      <c r="F136" s="23"/>
      <c r="G136" s="164">
        <f t="shared" si="9"/>
        <v>43.2</v>
      </c>
      <c r="H136" s="164">
        <f t="shared" si="9"/>
        <v>0</v>
      </c>
    </row>
    <row r="137" spans="1:8" ht="25.5">
      <c r="A137" s="82" t="s">
        <v>135</v>
      </c>
      <c r="B137" s="74">
        <v>330</v>
      </c>
      <c r="C137" s="83" t="s">
        <v>53</v>
      </c>
      <c r="D137" s="84" t="s">
        <v>34</v>
      </c>
      <c r="E137" s="76" t="s">
        <v>193</v>
      </c>
      <c r="F137" s="76" t="s">
        <v>40</v>
      </c>
      <c r="G137" s="165">
        <v>43.2</v>
      </c>
      <c r="H137" s="165">
        <v>0</v>
      </c>
    </row>
    <row r="138" spans="1:8" ht="38.25" hidden="1">
      <c r="A138" s="61" t="s">
        <v>93</v>
      </c>
      <c r="B138" s="44">
        <v>330</v>
      </c>
      <c r="C138" s="37" t="s">
        <v>53</v>
      </c>
      <c r="D138" s="29" t="s">
        <v>34</v>
      </c>
      <c r="E138" s="28" t="s">
        <v>96</v>
      </c>
      <c r="F138" s="29"/>
      <c r="G138" s="179"/>
      <c r="H138" s="179"/>
    </row>
    <row r="139" spans="1:8" ht="25.5" hidden="1">
      <c r="A139" s="54" t="s">
        <v>39</v>
      </c>
      <c r="B139" s="44">
        <v>330</v>
      </c>
      <c r="C139" s="33" t="s">
        <v>53</v>
      </c>
      <c r="D139" s="28" t="s">
        <v>34</v>
      </c>
      <c r="E139" s="28" t="s">
        <v>96</v>
      </c>
      <c r="F139" s="28" t="s">
        <v>40</v>
      </c>
      <c r="G139" s="173"/>
      <c r="H139" s="173"/>
    </row>
    <row r="140" spans="1:8">
      <c r="A140" s="125" t="s">
        <v>56</v>
      </c>
      <c r="B140" s="107">
        <v>330</v>
      </c>
      <c r="C140" s="108" t="s">
        <v>53</v>
      </c>
      <c r="D140" s="109" t="s">
        <v>38</v>
      </c>
      <c r="E140" s="109"/>
      <c r="F140" s="109"/>
      <c r="G140" s="166">
        <f>G141+G152</f>
        <v>2759.3450000000003</v>
      </c>
      <c r="H140" s="166">
        <f>H141+H152</f>
        <v>1081.5141800000001</v>
      </c>
    </row>
    <row r="141" spans="1:8" ht="38.25">
      <c r="A141" s="66" t="s">
        <v>246</v>
      </c>
      <c r="B141" s="44">
        <v>330</v>
      </c>
      <c r="C141" s="71" t="s">
        <v>53</v>
      </c>
      <c r="D141" s="32" t="s">
        <v>38</v>
      </c>
      <c r="E141" s="32" t="s">
        <v>140</v>
      </c>
      <c r="F141" s="32"/>
      <c r="G141" s="167">
        <f>G142</f>
        <v>1336.4</v>
      </c>
      <c r="H141" s="167">
        <f>H142</f>
        <v>408.4</v>
      </c>
    </row>
    <row r="142" spans="1:8" ht="38.25">
      <c r="A142" s="62" t="s">
        <v>247</v>
      </c>
      <c r="B142" s="44">
        <v>330</v>
      </c>
      <c r="C142" s="30" t="s">
        <v>53</v>
      </c>
      <c r="D142" s="31" t="s">
        <v>38</v>
      </c>
      <c r="E142" s="32" t="s">
        <v>195</v>
      </c>
      <c r="F142" s="32"/>
      <c r="G142" s="167">
        <f>G143</f>
        <v>1336.4</v>
      </c>
      <c r="H142" s="167">
        <f>H143</f>
        <v>408.4</v>
      </c>
    </row>
    <row r="143" spans="1:8" ht="51">
      <c r="A143" s="91" t="s">
        <v>248</v>
      </c>
      <c r="B143" s="44">
        <v>330</v>
      </c>
      <c r="C143" s="30" t="s">
        <v>53</v>
      </c>
      <c r="D143" s="31" t="s">
        <v>38</v>
      </c>
      <c r="E143" s="32" t="s">
        <v>197</v>
      </c>
      <c r="F143" s="32"/>
      <c r="G143" s="167">
        <f>G144+G146+G148+G150</f>
        <v>1336.4</v>
      </c>
      <c r="H143" s="167">
        <f>H144+H146+H148+H150</f>
        <v>408.4</v>
      </c>
    </row>
    <row r="144" spans="1:8">
      <c r="A144" s="69" t="s">
        <v>198</v>
      </c>
      <c r="B144" s="92">
        <v>330</v>
      </c>
      <c r="C144" s="22" t="s">
        <v>53</v>
      </c>
      <c r="D144" s="27" t="s">
        <v>38</v>
      </c>
      <c r="E144" s="23" t="s">
        <v>197</v>
      </c>
      <c r="F144" s="23"/>
      <c r="G144" s="164">
        <f>G145</f>
        <v>522.1</v>
      </c>
      <c r="H144" s="164">
        <f>H145</f>
        <v>0</v>
      </c>
    </row>
    <row r="145" spans="1:8" ht="25.5">
      <c r="A145" s="93" t="s">
        <v>135</v>
      </c>
      <c r="B145" s="94">
        <v>330</v>
      </c>
      <c r="C145" s="75" t="s">
        <v>53</v>
      </c>
      <c r="D145" s="76" t="s">
        <v>38</v>
      </c>
      <c r="E145" s="76" t="s">
        <v>199</v>
      </c>
      <c r="F145" s="76" t="s">
        <v>40</v>
      </c>
      <c r="G145" s="165">
        <v>522.1</v>
      </c>
      <c r="H145" s="165">
        <v>0</v>
      </c>
    </row>
    <row r="146" spans="1:8">
      <c r="A146" s="98" t="s">
        <v>57</v>
      </c>
      <c r="B146" s="65">
        <v>330</v>
      </c>
      <c r="C146" s="24" t="s">
        <v>53</v>
      </c>
      <c r="D146" s="23" t="s">
        <v>38</v>
      </c>
      <c r="E146" s="23" t="s">
        <v>197</v>
      </c>
      <c r="F146" s="23"/>
      <c r="G146" s="164">
        <v>814.3</v>
      </c>
      <c r="H146" s="164">
        <v>408.4</v>
      </c>
    </row>
    <row r="147" spans="1:8" ht="25.5">
      <c r="A147" s="96" t="s">
        <v>135</v>
      </c>
      <c r="B147" s="74">
        <v>330</v>
      </c>
      <c r="C147" s="75" t="s">
        <v>53</v>
      </c>
      <c r="D147" s="76" t="s">
        <v>38</v>
      </c>
      <c r="E147" s="76" t="s">
        <v>197</v>
      </c>
      <c r="F147" s="76" t="s">
        <v>40</v>
      </c>
      <c r="G147" s="165">
        <v>816.8</v>
      </c>
      <c r="H147" s="165">
        <v>136.91318000000001</v>
      </c>
    </row>
    <row r="148" spans="1:8" hidden="1">
      <c r="A148" s="124" t="s">
        <v>165</v>
      </c>
      <c r="B148" s="65">
        <v>330</v>
      </c>
      <c r="C148" s="24" t="s">
        <v>53</v>
      </c>
      <c r="D148" s="23" t="s">
        <v>38</v>
      </c>
      <c r="E148" s="23" t="s">
        <v>197</v>
      </c>
      <c r="F148" s="23"/>
      <c r="G148" s="164">
        <f>G149</f>
        <v>0</v>
      </c>
      <c r="H148" s="164">
        <f>H149</f>
        <v>0</v>
      </c>
    </row>
    <row r="149" spans="1:8" ht="25.5" hidden="1">
      <c r="A149" s="96" t="s">
        <v>135</v>
      </c>
      <c r="B149" s="74">
        <v>330</v>
      </c>
      <c r="C149" s="75" t="s">
        <v>53</v>
      </c>
      <c r="D149" s="76" t="s">
        <v>38</v>
      </c>
      <c r="E149" s="76" t="s">
        <v>197</v>
      </c>
      <c r="F149" s="76" t="s">
        <v>40</v>
      </c>
      <c r="G149" s="165">
        <v>0</v>
      </c>
      <c r="H149" s="165">
        <v>0</v>
      </c>
    </row>
    <row r="150" spans="1:8" hidden="1">
      <c r="A150" s="124" t="s">
        <v>223</v>
      </c>
      <c r="B150" s="139" t="s">
        <v>224</v>
      </c>
      <c r="C150" s="24" t="s">
        <v>53</v>
      </c>
      <c r="D150" s="23" t="s">
        <v>38</v>
      </c>
      <c r="E150" s="23" t="s">
        <v>197</v>
      </c>
      <c r="F150" s="23"/>
      <c r="G150" s="164">
        <f>G151</f>
        <v>0</v>
      </c>
      <c r="H150" s="164">
        <f>H151</f>
        <v>0</v>
      </c>
    </row>
    <row r="151" spans="1:8" ht="25.5" hidden="1">
      <c r="A151" s="96" t="s">
        <v>135</v>
      </c>
      <c r="B151" s="140" t="s">
        <v>224</v>
      </c>
      <c r="C151" s="75" t="s">
        <v>53</v>
      </c>
      <c r="D151" s="76" t="s">
        <v>38</v>
      </c>
      <c r="E151" s="76" t="s">
        <v>197</v>
      </c>
      <c r="F151" s="76" t="s">
        <v>40</v>
      </c>
      <c r="G151" s="165"/>
      <c r="H151" s="165"/>
    </row>
    <row r="152" spans="1:8">
      <c r="A152" s="66" t="s">
        <v>65</v>
      </c>
      <c r="B152" s="44">
        <v>330</v>
      </c>
      <c r="C152" s="71" t="s">
        <v>53</v>
      </c>
      <c r="D152" s="32" t="s">
        <v>38</v>
      </c>
      <c r="E152" s="32" t="s">
        <v>118</v>
      </c>
      <c r="F152" s="32"/>
      <c r="G152" s="167">
        <f>G155+G159+G161+G163+G168+G153+G157</f>
        <v>1422.9449999999999</v>
      </c>
      <c r="H152" s="167">
        <f>H155+H159+H161+H163+H168+H153+H157</f>
        <v>673.11418000000003</v>
      </c>
    </row>
    <row r="153" spans="1:8" ht="25.5">
      <c r="A153" s="124" t="s">
        <v>422</v>
      </c>
      <c r="B153" s="65">
        <v>330</v>
      </c>
      <c r="C153" s="24" t="s">
        <v>53</v>
      </c>
      <c r="D153" s="23" t="s">
        <v>38</v>
      </c>
      <c r="E153" s="23" t="s">
        <v>251</v>
      </c>
      <c r="F153" s="23"/>
      <c r="G153" s="164">
        <f>G154</f>
        <v>749.80499999999995</v>
      </c>
      <c r="H153" s="164">
        <f>H154</f>
        <v>0</v>
      </c>
    </row>
    <row r="154" spans="1:8" ht="25.5">
      <c r="A154" s="96" t="s">
        <v>135</v>
      </c>
      <c r="B154" s="74">
        <v>330</v>
      </c>
      <c r="C154" s="75" t="s">
        <v>53</v>
      </c>
      <c r="D154" s="76" t="s">
        <v>38</v>
      </c>
      <c r="E154" s="76" t="s">
        <v>251</v>
      </c>
      <c r="F154" s="76" t="s">
        <v>40</v>
      </c>
      <c r="G154" s="165">
        <v>749.80499999999995</v>
      </c>
      <c r="H154" s="165">
        <v>0</v>
      </c>
    </row>
    <row r="155" spans="1:8" s="366" customFormat="1">
      <c r="A155" s="124" t="s">
        <v>131</v>
      </c>
      <c r="B155" s="65">
        <v>330</v>
      </c>
      <c r="C155" s="24" t="s">
        <v>53</v>
      </c>
      <c r="D155" s="23" t="s">
        <v>38</v>
      </c>
      <c r="E155" s="23" t="s">
        <v>132</v>
      </c>
      <c r="F155" s="23"/>
      <c r="G155" s="164">
        <f>G156</f>
        <v>245.83633</v>
      </c>
      <c r="H155" s="164">
        <f>H156</f>
        <v>245.82150999999999</v>
      </c>
    </row>
    <row r="156" spans="1:8" s="366" customFormat="1" ht="25.5">
      <c r="A156" s="96" t="s">
        <v>135</v>
      </c>
      <c r="B156" s="74">
        <v>330</v>
      </c>
      <c r="C156" s="75" t="s">
        <v>53</v>
      </c>
      <c r="D156" s="76" t="s">
        <v>38</v>
      </c>
      <c r="E156" s="76" t="s">
        <v>132</v>
      </c>
      <c r="F156" s="76" t="s">
        <v>40</v>
      </c>
      <c r="G156" s="165">
        <v>245.83633</v>
      </c>
      <c r="H156" s="165">
        <v>245.82150999999999</v>
      </c>
    </row>
    <row r="157" spans="1:8" s="366" customFormat="1">
      <c r="A157" s="124" t="s">
        <v>141</v>
      </c>
      <c r="B157" s="65">
        <v>330</v>
      </c>
      <c r="C157" s="24" t="s">
        <v>53</v>
      </c>
      <c r="D157" s="23" t="s">
        <v>38</v>
      </c>
      <c r="E157" s="23" t="s">
        <v>142</v>
      </c>
      <c r="F157" s="23"/>
      <c r="G157" s="164">
        <f>G158</f>
        <v>4.3036700000000003</v>
      </c>
      <c r="H157" s="164">
        <f>H158</f>
        <v>4.3036700000000003</v>
      </c>
    </row>
    <row r="158" spans="1:8" s="366" customFormat="1" ht="25.5">
      <c r="A158" s="96" t="s">
        <v>135</v>
      </c>
      <c r="B158" s="74">
        <v>330</v>
      </c>
      <c r="C158" s="75" t="s">
        <v>53</v>
      </c>
      <c r="D158" s="76" t="s">
        <v>38</v>
      </c>
      <c r="E158" s="76" t="s">
        <v>142</v>
      </c>
      <c r="F158" s="76" t="s">
        <v>40</v>
      </c>
      <c r="G158" s="165">
        <v>4.3036700000000003</v>
      </c>
      <c r="H158" s="165">
        <v>4.3036700000000003</v>
      </c>
    </row>
    <row r="159" spans="1:8" s="366" customFormat="1" ht="38.25" hidden="1">
      <c r="A159" s="124" t="s">
        <v>249</v>
      </c>
      <c r="B159" s="65">
        <v>330</v>
      </c>
      <c r="C159" s="24" t="s">
        <v>53</v>
      </c>
      <c r="D159" s="23" t="s">
        <v>38</v>
      </c>
      <c r="E159" s="23" t="s">
        <v>142</v>
      </c>
      <c r="F159" s="23"/>
      <c r="G159" s="164">
        <f>G160</f>
        <v>0</v>
      </c>
      <c r="H159" s="164">
        <f>H160</f>
        <v>0</v>
      </c>
    </row>
    <row r="160" spans="1:8" s="366" customFormat="1" ht="25.5" hidden="1">
      <c r="A160" s="96" t="s">
        <v>135</v>
      </c>
      <c r="B160" s="74">
        <v>330</v>
      </c>
      <c r="C160" s="75" t="s">
        <v>53</v>
      </c>
      <c r="D160" s="76" t="s">
        <v>38</v>
      </c>
      <c r="E160" s="76" t="s">
        <v>142</v>
      </c>
      <c r="F160" s="76" t="s">
        <v>40</v>
      </c>
      <c r="G160" s="367"/>
      <c r="H160" s="368">
        <v>0</v>
      </c>
    </row>
    <row r="161" spans="1:8" s="366" customFormat="1">
      <c r="A161" s="124" t="s">
        <v>133</v>
      </c>
      <c r="B161" s="65">
        <v>330</v>
      </c>
      <c r="C161" s="24" t="s">
        <v>53</v>
      </c>
      <c r="D161" s="23" t="s">
        <v>38</v>
      </c>
      <c r="E161" s="23" t="s">
        <v>134</v>
      </c>
      <c r="F161" s="23"/>
      <c r="G161" s="164">
        <f>G162</f>
        <v>423</v>
      </c>
      <c r="H161" s="164">
        <f>H162</f>
        <v>422.98899999999998</v>
      </c>
    </row>
    <row r="162" spans="1:8" s="366" customFormat="1" ht="25.5">
      <c r="A162" s="96" t="s">
        <v>135</v>
      </c>
      <c r="B162" s="74">
        <v>330</v>
      </c>
      <c r="C162" s="75" t="s">
        <v>53</v>
      </c>
      <c r="D162" s="76" t="s">
        <v>38</v>
      </c>
      <c r="E162" s="76" t="s">
        <v>134</v>
      </c>
      <c r="F162" s="76" t="s">
        <v>40</v>
      </c>
      <c r="G162" s="369">
        <v>423</v>
      </c>
      <c r="H162" s="368">
        <v>422.98899999999998</v>
      </c>
    </row>
    <row r="163" spans="1:8" ht="38.25" hidden="1">
      <c r="A163" s="266" t="s">
        <v>250</v>
      </c>
      <c r="B163" s="246">
        <v>330</v>
      </c>
      <c r="C163" s="246" t="s">
        <v>53</v>
      </c>
      <c r="D163" s="247" t="s">
        <v>38</v>
      </c>
      <c r="E163" s="247" t="s">
        <v>251</v>
      </c>
      <c r="F163" s="247"/>
      <c r="G163" s="195">
        <f>G164+G166</f>
        <v>0</v>
      </c>
      <c r="H163" s="195">
        <f>H164+H166</f>
        <v>0</v>
      </c>
    </row>
    <row r="164" spans="1:8" hidden="1">
      <c r="A164" s="266" t="s">
        <v>252</v>
      </c>
      <c r="B164" s="246">
        <v>330</v>
      </c>
      <c r="C164" s="246" t="s">
        <v>53</v>
      </c>
      <c r="D164" s="247" t="s">
        <v>38</v>
      </c>
      <c r="E164" s="247" t="s">
        <v>251</v>
      </c>
      <c r="F164" s="248"/>
      <c r="G164" s="196">
        <f>G165</f>
        <v>0</v>
      </c>
      <c r="H164" s="196">
        <f>H165</f>
        <v>0</v>
      </c>
    </row>
    <row r="165" spans="1:8" ht="25.5" hidden="1">
      <c r="A165" s="93" t="s">
        <v>135</v>
      </c>
      <c r="B165" s="233">
        <v>330</v>
      </c>
      <c r="C165" s="230" t="s">
        <v>53</v>
      </c>
      <c r="D165" s="214" t="s">
        <v>38</v>
      </c>
      <c r="E165" s="214" t="s">
        <v>251</v>
      </c>
      <c r="F165" s="249">
        <v>200</v>
      </c>
      <c r="G165" s="197"/>
      <c r="H165" s="180"/>
    </row>
    <row r="166" spans="1:8" ht="38.25" hidden="1">
      <c r="A166" s="267" t="s">
        <v>253</v>
      </c>
      <c r="B166" s="246">
        <v>330</v>
      </c>
      <c r="C166" s="246" t="s">
        <v>53</v>
      </c>
      <c r="D166" s="247" t="s">
        <v>38</v>
      </c>
      <c r="E166" s="247" t="s">
        <v>254</v>
      </c>
      <c r="F166" s="248"/>
      <c r="G166" s="196">
        <f>G167</f>
        <v>0</v>
      </c>
      <c r="H166" s="196">
        <f>H167</f>
        <v>0</v>
      </c>
    </row>
    <row r="167" spans="1:8" ht="25.5" hidden="1">
      <c r="A167" s="93" t="s">
        <v>135</v>
      </c>
      <c r="B167" s="233">
        <v>330</v>
      </c>
      <c r="C167" s="230" t="s">
        <v>53</v>
      </c>
      <c r="D167" s="214" t="s">
        <v>38</v>
      </c>
      <c r="E167" s="214" t="s">
        <v>254</v>
      </c>
      <c r="F167" s="249">
        <v>200</v>
      </c>
      <c r="G167" s="197"/>
      <c r="H167" s="180"/>
    </row>
    <row r="168" spans="1:8" ht="38.25" hidden="1">
      <c r="A168" s="266" t="s">
        <v>250</v>
      </c>
      <c r="B168" s="246">
        <v>330</v>
      </c>
      <c r="C168" s="246" t="s">
        <v>53</v>
      </c>
      <c r="D168" s="247" t="s">
        <v>38</v>
      </c>
      <c r="E168" s="247" t="s">
        <v>251</v>
      </c>
      <c r="F168" s="250"/>
      <c r="G168" s="195">
        <f>G169+G171</f>
        <v>0</v>
      </c>
      <c r="H168" s="195">
        <f>H169+H171</f>
        <v>0</v>
      </c>
    </row>
    <row r="169" spans="1:8" ht="25.5" hidden="1">
      <c r="A169" s="267" t="s">
        <v>255</v>
      </c>
      <c r="B169" s="246">
        <v>330</v>
      </c>
      <c r="C169" s="246" t="s">
        <v>53</v>
      </c>
      <c r="D169" s="247" t="s">
        <v>38</v>
      </c>
      <c r="E169" s="247" t="s">
        <v>251</v>
      </c>
      <c r="F169" s="248"/>
      <c r="G169" s="196">
        <f>G170</f>
        <v>0</v>
      </c>
      <c r="H169" s="196">
        <f>H170</f>
        <v>0</v>
      </c>
    </row>
    <row r="170" spans="1:8" ht="25.5" hidden="1">
      <c r="A170" s="93" t="s">
        <v>135</v>
      </c>
      <c r="B170" s="233">
        <v>330</v>
      </c>
      <c r="C170" s="230" t="s">
        <v>53</v>
      </c>
      <c r="D170" s="214" t="s">
        <v>38</v>
      </c>
      <c r="E170" s="214" t="s">
        <v>251</v>
      </c>
      <c r="F170" s="249">
        <v>200</v>
      </c>
      <c r="G170" s="197"/>
      <c r="H170" s="180"/>
    </row>
    <row r="171" spans="1:8" ht="38.25" hidden="1">
      <c r="A171" s="267" t="s">
        <v>253</v>
      </c>
      <c r="B171" s="246">
        <v>330</v>
      </c>
      <c r="C171" s="246" t="s">
        <v>53</v>
      </c>
      <c r="D171" s="247" t="s">
        <v>38</v>
      </c>
      <c r="E171" s="247" t="s">
        <v>254</v>
      </c>
      <c r="F171" s="248"/>
      <c r="G171" s="196">
        <f>G172</f>
        <v>0</v>
      </c>
      <c r="H171" s="196">
        <f>H172</f>
        <v>0</v>
      </c>
    </row>
    <row r="172" spans="1:8" ht="25.5" hidden="1">
      <c r="A172" s="93" t="s">
        <v>135</v>
      </c>
      <c r="B172" s="233">
        <v>330</v>
      </c>
      <c r="C172" s="230" t="s">
        <v>53</v>
      </c>
      <c r="D172" s="214" t="s">
        <v>38</v>
      </c>
      <c r="E172" s="214" t="s">
        <v>254</v>
      </c>
      <c r="F172" s="239">
        <v>200</v>
      </c>
      <c r="G172" s="194"/>
      <c r="H172" s="180"/>
    </row>
    <row r="173" spans="1:8">
      <c r="A173" s="350" t="s">
        <v>207</v>
      </c>
      <c r="B173" s="351">
        <v>330</v>
      </c>
      <c r="C173" s="352" t="s">
        <v>53</v>
      </c>
      <c r="D173" s="353" t="s">
        <v>53</v>
      </c>
      <c r="E173" s="353"/>
      <c r="F173" s="353"/>
      <c r="G173" s="354">
        <f>G174</f>
        <v>48.7</v>
      </c>
      <c r="H173" s="354">
        <f>H174</f>
        <v>0</v>
      </c>
    </row>
    <row r="174" spans="1:8">
      <c r="A174" s="60" t="s">
        <v>216</v>
      </c>
      <c r="B174" s="65">
        <v>330</v>
      </c>
      <c r="C174" s="33" t="s">
        <v>53</v>
      </c>
      <c r="D174" s="28" t="s">
        <v>53</v>
      </c>
      <c r="E174" s="28" t="s">
        <v>118</v>
      </c>
      <c r="F174" s="28"/>
      <c r="G174" s="173">
        <f>G176</f>
        <v>48.7</v>
      </c>
      <c r="H174" s="173">
        <f>H176</f>
        <v>0</v>
      </c>
    </row>
    <row r="175" spans="1:8" ht="38.25" hidden="1">
      <c r="A175" s="60" t="s">
        <v>194</v>
      </c>
      <c r="B175" s="65">
        <v>330</v>
      </c>
      <c r="C175" s="33" t="s">
        <v>53</v>
      </c>
      <c r="D175" s="28" t="s">
        <v>53</v>
      </c>
      <c r="E175" s="28" t="s">
        <v>118</v>
      </c>
      <c r="F175" s="28"/>
      <c r="G175" s="173"/>
      <c r="H175" s="173"/>
    </row>
    <row r="176" spans="1:8" ht="25.5">
      <c r="A176" s="60" t="s">
        <v>213</v>
      </c>
      <c r="B176" s="65">
        <v>330</v>
      </c>
      <c r="C176" s="33" t="s">
        <v>53</v>
      </c>
      <c r="D176" s="28" t="s">
        <v>53</v>
      </c>
      <c r="E176" s="28" t="s">
        <v>215</v>
      </c>
      <c r="F176" s="28"/>
      <c r="G176" s="173">
        <f>G177</f>
        <v>48.7</v>
      </c>
      <c r="H176" s="173">
        <f>H177</f>
        <v>0</v>
      </c>
    </row>
    <row r="177" spans="1:10">
      <c r="A177" s="60" t="s">
        <v>166</v>
      </c>
      <c r="B177" s="65">
        <v>330</v>
      </c>
      <c r="C177" s="33" t="s">
        <v>53</v>
      </c>
      <c r="D177" s="28" t="s">
        <v>53</v>
      </c>
      <c r="E177" s="28" t="s">
        <v>215</v>
      </c>
      <c r="F177" s="28"/>
      <c r="G177" s="173">
        <f>G178</f>
        <v>48.7</v>
      </c>
      <c r="H177" s="173">
        <f>H178</f>
        <v>0</v>
      </c>
    </row>
    <row r="178" spans="1:10">
      <c r="A178" s="97" t="s">
        <v>114</v>
      </c>
      <c r="B178" s="74">
        <v>330</v>
      </c>
      <c r="C178" s="79" t="s">
        <v>53</v>
      </c>
      <c r="D178" s="80" t="s">
        <v>53</v>
      </c>
      <c r="E178" s="80" t="s">
        <v>215</v>
      </c>
      <c r="F178" s="80" t="s">
        <v>115</v>
      </c>
      <c r="G178" s="224">
        <v>48.7</v>
      </c>
      <c r="H178" s="279">
        <v>0</v>
      </c>
    </row>
    <row r="179" spans="1:10">
      <c r="A179" s="200" t="s">
        <v>58</v>
      </c>
      <c r="B179" s="21">
        <v>330</v>
      </c>
      <c r="C179" s="34" t="s">
        <v>50</v>
      </c>
      <c r="D179" s="35"/>
      <c r="E179" s="35"/>
      <c r="F179" s="35"/>
      <c r="G179" s="169">
        <f>G180+G186+G193</f>
        <v>2043.6999999999998</v>
      </c>
      <c r="H179" s="169">
        <f>ROUND(H180+H186+H193,1)</f>
        <v>825.3</v>
      </c>
      <c r="J179" s="295"/>
    </row>
    <row r="180" spans="1:10">
      <c r="A180" s="201" t="s">
        <v>59</v>
      </c>
      <c r="B180" s="107">
        <v>330</v>
      </c>
      <c r="C180" s="112" t="s">
        <v>50</v>
      </c>
      <c r="D180" s="112" t="s">
        <v>32</v>
      </c>
      <c r="E180" s="112"/>
      <c r="F180" s="112"/>
      <c r="G180" s="156">
        <f t="shared" ref="G180:H184" si="10">G181</f>
        <v>1947.1</v>
      </c>
      <c r="H180" s="156">
        <f t="shared" si="10"/>
        <v>811.25379999999996</v>
      </c>
    </row>
    <row r="181" spans="1:10" ht="38.25">
      <c r="A181" s="202" t="s">
        <v>230</v>
      </c>
      <c r="B181" s="44">
        <v>330</v>
      </c>
      <c r="C181" s="67" t="s">
        <v>50</v>
      </c>
      <c r="D181" s="67" t="s">
        <v>32</v>
      </c>
      <c r="E181" s="67" t="s">
        <v>172</v>
      </c>
      <c r="F181" s="67"/>
      <c r="G181" s="154">
        <f t="shared" si="10"/>
        <v>1947.1</v>
      </c>
      <c r="H181" s="154">
        <f t="shared" si="10"/>
        <v>811.25379999999996</v>
      </c>
    </row>
    <row r="182" spans="1:10" ht="42" customHeight="1">
      <c r="A182" s="203" t="s">
        <v>239</v>
      </c>
      <c r="B182" s="44">
        <v>330</v>
      </c>
      <c r="C182" s="67" t="s">
        <v>50</v>
      </c>
      <c r="D182" s="67" t="s">
        <v>32</v>
      </c>
      <c r="E182" s="67" t="s">
        <v>174</v>
      </c>
      <c r="F182" s="67"/>
      <c r="G182" s="154">
        <f t="shared" si="10"/>
        <v>1947.1</v>
      </c>
      <c r="H182" s="154">
        <f t="shared" si="10"/>
        <v>811.25379999999996</v>
      </c>
    </row>
    <row r="183" spans="1:10" ht="55.5" customHeight="1">
      <c r="A183" s="204" t="s">
        <v>231</v>
      </c>
      <c r="B183" s="152">
        <v>330</v>
      </c>
      <c r="C183" s="116" t="s">
        <v>50</v>
      </c>
      <c r="D183" s="67" t="s">
        <v>32</v>
      </c>
      <c r="E183" s="67" t="s">
        <v>176</v>
      </c>
      <c r="F183" s="67"/>
      <c r="G183" s="154">
        <f t="shared" si="10"/>
        <v>1947.1</v>
      </c>
      <c r="H183" s="154">
        <f t="shared" si="10"/>
        <v>811.25379999999996</v>
      </c>
    </row>
    <row r="184" spans="1:10" ht="25.5">
      <c r="A184" s="98" t="s">
        <v>317</v>
      </c>
      <c r="B184" s="99">
        <v>330</v>
      </c>
      <c r="C184" s="52" t="s">
        <v>50</v>
      </c>
      <c r="D184" s="52" t="s">
        <v>32</v>
      </c>
      <c r="E184" s="52" t="s">
        <v>176</v>
      </c>
      <c r="F184" s="52"/>
      <c r="G184" s="158">
        <f t="shared" si="10"/>
        <v>1947.1</v>
      </c>
      <c r="H184" s="158">
        <f t="shared" si="10"/>
        <v>811.25379999999996</v>
      </c>
    </row>
    <row r="185" spans="1:10">
      <c r="A185" s="100" t="s">
        <v>60</v>
      </c>
      <c r="B185" s="105">
        <v>330</v>
      </c>
      <c r="C185" s="101" t="s">
        <v>50</v>
      </c>
      <c r="D185" s="102" t="s">
        <v>32</v>
      </c>
      <c r="E185" s="103" t="s">
        <v>176</v>
      </c>
      <c r="F185" s="104" t="s">
        <v>61</v>
      </c>
      <c r="G185" s="275">
        <v>1947.1</v>
      </c>
      <c r="H185" s="279">
        <v>811.25379999999996</v>
      </c>
    </row>
    <row r="186" spans="1:10">
      <c r="A186" s="363" t="s">
        <v>208</v>
      </c>
      <c r="B186" s="351">
        <v>330</v>
      </c>
      <c r="C186" s="364" t="s">
        <v>50</v>
      </c>
      <c r="D186" s="364" t="s">
        <v>38</v>
      </c>
      <c r="E186" s="364"/>
      <c r="F186" s="364"/>
      <c r="G186" s="365">
        <f>G187+G190</f>
        <v>36</v>
      </c>
      <c r="H186" s="365">
        <f>H187+H190</f>
        <v>14.087999999999999</v>
      </c>
    </row>
    <row r="187" spans="1:10" ht="25.5">
      <c r="A187" s="268" t="s">
        <v>412</v>
      </c>
      <c r="B187" s="251">
        <v>330</v>
      </c>
      <c r="C187" s="148" t="s">
        <v>50</v>
      </c>
      <c r="D187" s="148" t="s">
        <v>38</v>
      </c>
      <c r="E187" s="251" t="s">
        <v>256</v>
      </c>
      <c r="F187" s="251"/>
      <c r="G187" s="185">
        <f>G188</f>
        <v>36</v>
      </c>
      <c r="H187" s="185">
        <f>H188</f>
        <v>14.087999999999999</v>
      </c>
    </row>
    <row r="188" spans="1:10" ht="25.5">
      <c r="A188" s="69" t="s">
        <v>413</v>
      </c>
      <c r="B188" s="252">
        <v>330</v>
      </c>
      <c r="C188" s="253" t="s">
        <v>50</v>
      </c>
      <c r="D188" s="253" t="s">
        <v>38</v>
      </c>
      <c r="E188" s="252" t="s">
        <v>257</v>
      </c>
      <c r="F188" s="252"/>
      <c r="G188" s="186">
        <f>G189</f>
        <v>36</v>
      </c>
      <c r="H188" s="186">
        <f>H189</f>
        <v>14.087999999999999</v>
      </c>
    </row>
    <row r="189" spans="1:10" ht="25.5">
      <c r="A189" s="269" t="s">
        <v>135</v>
      </c>
      <c r="B189" s="254">
        <v>330</v>
      </c>
      <c r="C189" s="255" t="s">
        <v>50</v>
      </c>
      <c r="D189" s="255" t="s">
        <v>38</v>
      </c>
      <c r="E189" s="254" t="s">
        <v>257</v>
      </c>
      <c r="F189" s="254">
        <v>200</v>
      </c>
      <c r="G189" s="224">
        <v>36</v>
      </c>
      <c r="H189" s="279">
        <v>14.087999999999999</v>
      </c>
    </row>
    <row r="190" spans="1:10" hidden="1">
      <c r="A190" s="204" t="s">
        <v>66</v>
      </c>
      <c r="B190" s="152">
        <v>330</v>
      </c>
      <c r="C190" s="116" t="s">
        <v>50</v>
      </c>
      <c r="D190" s="67" t="s">
        <v>38</v>
      </c>
      <c r="E190" s="67" t="s">
        <v>121</v>
      </c>
      <c r="F190" s="67"/>
      <c r="G190" s="154">
        <f t="shared" ref="G190:H191" si="11">G191</f>
        <v>0</v>
      </c>
      <c r="H190" s="154">
        <f t="shared" si="11"/>
        <v>0</v>
      </c>
    </row>
    <row r="191" spans="1:10" ht="51" hidden="1">
      <c r="A191" s="98" t="s">
        <v>209</v>
      </c>
      <c r="B191" s="99">
        <v>330</v>
      </c>
      <c r="C191" s="52" t="s">
        <v>50</v>
      </c>
      <c r="D191" s="52" t="s">
        <v>38</v>
      </c>
      <c r="E191" s="52" t="s">
        <v>210</v>
      </c>
      <c r="F191" s="52"/>
      <c r="G191" s="158">
        <f t="shared" si="11"/>
        <v>0</v>
      </c>
      <c r="H191" s="158">
        <f t="shared" si="11"/>
        <v>0</v>
      </c>
    </row>
    <row r="192" spans="1:10" hidden="1">
      <c r="A192" s="100" t="s">
        <v>60</v>
      </c>
      <c r="B192" s="105">
        <v>330</v>
      </c>
      <c r="C192" s="101" t="s">
        <v>50</v>
      </c>
      <c r="D192" s="102" t="s">
        <v>38</v>
      </c>
      <c r="E192" s="103" t="s">
        <v>210</v>
      </c>
      <c r="F192" s="104" t="s">
        <v>61</v>
      </c>
      <c r="G192" s="181"/>
      <c r="H192" s="181">
        <v>0</v>
      </c>
    </row>
    <row r="193" spans="1:8">
      <c r="A193" s="356" t="s">
        <v>258</v>
      </c>
      <c r="B193" s="357">
        <v>330</v>
      </c>
      <c r="C193" s="358" t="s">
        <v>50</v>
      </c>
      <c r="D193" s="359" t="s">
        <v>44</v>
      </c>
      <c r="E193" s="360"/>
      <c r="F193" s="361"/>
      <c r="G193" s="362">
        <f>G194</f>
        <v>60.6</v>
      </c>
      <c r="H193" s="362">
        <f>H194</f>
        <v>0</v>
      </c>
    </row>
    <row r="194" spans="1:8">
      <c r="A194" s="270" t="s">
        <v>65</v>
      </c>
      <c r="B194" s="252">
        <v>330</v>
      </c>
      <c r="C194" s="253" t="s">
        <v>50</v>
      </c>
      <c r="D194" s="253" t="s">
        <v>44</v>
      </c>
      <c r="E194" s="252" t="s">
        <v>118</v>
      </c>
      <c r="F194" s="252"/>
      <c r="G194" s="188">
        <f>G195+G197</f>
        <v>60.6</v>
      </c>
      <c r="H194" s="188">
        <f>H195+H197</f>
        <v>0</v>
      </c>
    </row>
    <row r="195" spans="1:8" ht="63.75">
      <c r="A195" s="271" t="s">
        <v>259</v>
      </c>
      <c r="B195" s="252">
        <v>330</v>
      </c>
      <c r="C195" s="253" t="s">
        <v>50</v>
      </c>
      <c r="D195" s="253" t="s">
        <v>44</v>
      </c>
      <c r="E195" s="252" t="s">
        <v>260</v>
      </c>
      <c r="F195" s="252"/>
      <c r="G195" s="188">
        <f>G196</f>
        <v>60</v>
      </c>
      <c r="H195" s="188">
        <f>H196</f>
        <v>0</v>
      </c>
    </row>
    <row r="196" spans="1:8" ht="25.5">
      <c r="A196" s="269" t="s">
        <v>135</v>
      </c>
      <c r="B196" s="254">
        <v>330</v>
      </c>
      <c r="C196" s="255" t="s">
        <v>50</v>
      </c>
      <c r="D196" s="255" t="s">
        <v>44</v>
      </c>
      <c r="E196" s="254" t="s">
        <v>260</v>
      </c>
      <c r="F196" s="254">
        <v>200</v>
      </c>
      <c r="G196" s="189">
        <v>60</v>
      </c>
      <c r="H196" s="189">
        <v>0</v>
      </c>
    </row>
    <row r="197" spans="1:8" ht="63.75">
      <c r="A197" s="271" t="s">
        <v>414</v>
      </c>
      <c r="B197" s="252">
        <v>330</v>
      </c>
      <c r="C197" s="253" t="s">
        <v>50</v>
      </c>
      <c r="D197" s="253" t="s">
        <v>44</v>
      </c>
      <c r="E197" s="252" t="s">
        <v>261</v>
      </c>
      <c r="F197" s="252"/>
      <c r="G197" s="188">
        <f>G198</f>
        <v>0.6</v>
      </c>
      <c r="H197" s="188">
        <f>H198</f>
        <v>0</v>
      </c>
    </row>
    <row r="198" spans="1:8" ht="25.5">
      <c r="A198" s="269" t="s">
        <v>135</v>
      </c>
      <c r="B198" s="254">
        <v>330</v>
      </c>
      <c r="C198" s="255" t="s">
        <v>50</v>
      </c>
      <c r="D198" s="255" t="s">
        <v>44</v>
      </c>
      <c r="E198" s="254" t="s">
        <v>261</v>
      </c>
      <c r="F198" s="254">
        <v>200</v>
      </c>
      <c r="G198" s="189">
        <v>0.6</v>
      </c>
      <c r="H198" s="189">
        <v>0</v>
      </c>
    </row>
  </sheetData>
  <sheetProtection selectLockedCells="1" selectUnlockedCells="1"/>
  <autoFilter ref="B10:F147"/>
  <mergeCells count="12">
    <mergeCell ref="A1:D1"/>
    <mergeCell ref="E1:H1"/>
    <mergeCell ref="G5:G8"/>
    <mergeCell ref="A2:H2"/>
    <mergeCell ref="A3:C3"/>
    <mergeCell ref="A5:A8"/>
    <mergeCell ref="B5:B8"/>
    <mergeCell ref="C5:C8"/>
    <mergeCell ref="D5:D8"/>
    <mergeCell ref="E5:E8"/>
    <mergeCell ref="F5:F8"/>
    <mergeCell ref="H5:H8"/>
  </mergeCells>
  <pageMargins left="0.74803149606299213" right="0.35433070866141736" top="0.98425196850393704" bottom="0.98425196850393704" header="0.51181102362204722" footer="0.51181102362204722"/>
  <pageSetup paperSize="9" scale="75" firstPageNumber="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50"/>
  <sheetViews>
    <sheetView view="pageBreakPreview" zoomScale="110" zoomScaleNormal="110" zoomScaleSheetLayoutView="110" workbookViewId="0">
      <selection activeCell="A27" sqref="A27"/>
    </sheetView>
  </sheetViews>
  <sheetFormatPr defaultRowHeight="12.75"/>
  <cols>
    <col min="1" max="1" width="61.85546875" style="16" customWidth="1"/>
    <col min="2" max="2" width="5.28515625" style="16" customWidth="1"/>
    <col min="3" max="3" width="6.85546875" style="16" customWidth="1"/>
    <col min="4" max="4" width="17.5703125" style="16" customWidth="1"/>
    <col min="5" max="5" width="16.85546875" style="16" customWidth="1"/>
  </cols>
  <sheetData>
    <row r="1" spans="1:5" ht="40.5" customHeight="1">
      <c r="A1" s="397" t="s">
        <v>425</v>
      </c>
      <c r="B1" s="397"/>
      <c r="C1" s="397"/>
      <c r="D1" s="397"/>
      <c r="E1" s="397"/>
    </row>
    <row r="2" spans="1:5" ht="37.5" customHeight="1">
      <c r="A2" s="398" t="s">
        <v>419</v>
      </c>
      <c r="B2" s="398"/>
      <c r="C2" s="398"/>
      <c r="D2" s="398"/>
      <c r="E2" s="399"/>
    </row>
    <row r="3" spans="1:5" ht="12.75" customHeight="1">
      <c r="A3" s="383"/>
      <c r="B3" s="383"/>
      <c r="C3" s="2"/>
      <c r="D3" s="1"/>
      <c r="E3" s="17"/>
    </row>
    <row r="4" spans="1:5">
      <c r="E4" s="36" t="s">
        <v>80</v>
      </c>
    </row>
    <row r="5" spans="1:5" ht="17.25" customHeight="1">
      <c r="A5" s="391" t="s">
        <v>24</v>
      </c>
      <c r="B5" s="395" t="s">
        <v>26</v>
      </c>
      <c r="C5" s="395" t="s">
        <v>27</v>
      </c>
      <c r="D5" s="387" t="s">
        <v>395</v>
      </c>
      <c r="E5" s="396" t="s">
        <v>418</v>
      </c>
    </row>
    <row r="6" spans="1:5" ht="17.25" customHeight="1">
      <c r="A6" s="392"/>
      <c r="B6" s="395"/>
      <c r="C6" s="395"/>
      <c r="D6" s="387"/>
      <c r="E6" s="396"/>
    </row>
    <row r="7" spans="1:5" ht="17.25" customHeight="1">
      <c r="A7" s="392"/>
      <c r="B7" s="395"/>
      <c r="C7" s="395"/>
      <c r="D7" s="387"/>
      <c r="E7" s="396"/>
    </row>
    <row r="8" spans="1:5" ht="17.25" customHeight="1">
      <c r="A8" s="393"/>
      <c r="B8" s="395"/>
      <c r="C8" s="395"/>
      <c r="D8" s="387"/>
      <c r="E8" s="396"/>
    </row>
    <row r="9" spans="1:5">
      <c r="A9" s="19">
        <v>1</v>
      </c>
      <c r="B9" s="30" t="s">
        <v>262</v>
      </c>
      <c r="C9" s="30" t="s">
        <v>263</v>
      </c>
      <c r="D9" s="141">
        <v>4</v>
      </c>
      <c r="E9" s="141">
        <v>5</v>
      </c>
    </row>
    <row r="10" spans="1:5" ht="13.5" customHeight="1">
      <c r="A10" s="53" t="s">
        <v>30</v>
      </c>
      <c r="B10" s="34"/>
      <c r="C10" s="51"/>
      <c r="D10" s="153">
        <f>D12+D73+D85+D90+D139+D68</f>
        <v>22636.967999999997</v>
      </c>
      <c r="E10" s="153">
        <f>E12+E73+E85+E90+E139+E68</f>
        <v>9942.6210800000008</v>
      </c>
    </row>
    <row r="11" spans="1:5" ht="25.5">
      <c r="A11" s="59" t="s">
        <v>201</v>
      </c>
      <c r="B11" s="30"/>
      <c r="C11" s="31"/>
      <c r="D11" s="154">
        <f>D12+D68+D73+D90+D139+D85</f>
        <v>22636.968000000001</v>
      </c>
      <c r="E11" s="154">
        <f>E12+E68+E73+E90+E139+E85</f>
        <v>9942.6210800000008</v>
      </c>
    </row>
    <row r="12" spans="1:5" ht="13.5" customHeight="1">
      <c r="A12" s="55" t="s">
        <v>31</v>
      </c>
      <c r="B12" s="25" t="s">
        <v>32</v>
      </c>
      <c r="C12" s="26"/>
      <c r="D12" s="155">
        <f>D13+D17+D27+D37+D42+D48+D52</f>
        <v>12369.422999999999</v>
      </c>
      <c r="E12" s="155">
        <f>E13+E17+E27+E37+E42+E48+E52</f>
        <v>7283.0218800000011</v>
      </c>
    </row>
    <row r="13" spans="1:5" s="3" customFormat="1" ht="28.5">
      <c r="A13" s="106" t="s">
        <v>33</v>
      </c>
      <c r="B13" s="108" t="s">
        <v>32</v>
      </c>
      <c r="C13" s="108" t="s">
        <v>34</v>
      </c>
      <c r="D13" s="156">
        <f>'Приложение 2'!G13</f>
        <v>2894.9</v>
      </c>
      <c r="E13" s="156">
        <f>'Приложение 2'!H13</f>
        <v>1226.05872</v>
      </c>
    </row>
    <row r="14" spans="1:5" ht="21.75" hidden="1" customHeight="1">
      <c r="A14" s="56" t="s">
        <v>35</v>
      </c>
      <c r="B14" s="22" t="s">
        <v>32</v>
      </c>
      <c r="C14" s="22" t="s">
        <v>34</v>
      </c>
      <c r="D14" s="157">
        <f>D15</f>
        <v>2351.3000000000002</v>
      </c>
      <c r="E14" s="157">
        <f>E15</f>
        <v>0</v>
      </c>
    </row>
    <row r="15" spans="1:5" ht="25.5" hidden="1">
      <c r="A15" s="56" t="s">
        <v>63</v>
      </c>
      <c r="B15" s="22" t="s">
        <v>32</v>
      </c>
      <c r="C15" s="22" t="s">
        <v>34</v>
      </c>
      <c r="D15" s="157">
        <f>D16</f>
        <v>2351.3000000000002</v>
      </c>
      <c r="E15" s="157">
        <f>E16</f>
        <v>0</v>
      </c>
    </row>
    <row r="16" spans="1:5" s="43" customFormat="1" ht="51" hidden="1">
      <c r="A16" s="56" t="s">
        <v>36</v>
      </c>
      <c r="B16" s="24" t="s">
        <v>32</v>
      </c>
      <c r="C16" s="24" t="s">
        <v>34</v>
      </c>
      <c r="D16" s="158">
        <v>2351.3000000000002</v>
      </c>
      <c r="E16" s="158"/>
    </row>
    <row r="17" spans="1:5" s="43" customFormat="1" ht="42.75">
      <c r="A17" s="106" t="s">
        <v>106</v>
      </c>
      <c r="B17" s="108" t="s">
        <v>32</v>
      </c>
      <c r="C17" s="109" t="s">
        <v>38</v>
      </c>
      <c r="D17" s="156">
        <f>'Приложение 2'!G17</f>
        <v>6</v>
      </c>
      <c r="E17" s="156">
        <f>'Приложение 2'!H17</f>
        <v>6</v>
      </c>
    </row>
    <row r="18" spans="1:5" s="43" customFormat="1" ht="20.25" hidden="1" customHeight="1">
      <c r="A18" s="70" t="s">
        <v>109</v>
      </c>
      <c r="B18" s="71" t="s">
        <v>32</v>
      </c>
      <c r="C18" s="32" t="s">
        <v>38</v>
      </c>
      <c r="D18" s="154">
        <f>D19+D22</f>
        <v>7</v>
      </c>
      <c r="E18" s="154">
        <f>E19+E22</f>
        <v>7</v>
      </c>
    </row>
    <row r="19" spans="1:5" s="43" customFormat="1" ht="19.5" hidden="1" customHeight="1">
      <c r="A19" s="72" t="s">
        <v>168</v>
      </c>
      <c r="B19" s="24" t="s">
        <v>32</v>
      </c>
      <c r="C19" s="23" t="s">
        <v>38</v>
      </c>
      <c r="D19" s="158">
        <f>D20</f>
        <v>0</v>
      </c>
      <c r="E19" s="158">
        <f>E20</f>
        <v>0</v>
      </c>
    </row>
    <row r="20" spans="1:5" s="43" customFormat="1" ht="32.25" hidden="1" customHeight="1">
      <c r="A20" s="72" t="s">
        <v>63</v>
      </c>
      <c r="B20" s="24" t="s">
        <v>32</v>
      </c>
      <c r="C20" s="23" t="s">
        <v>38</v>
      </c>
      <c r="D20" s="158">
        <f>D21</f>
        <v>0</v>
      </c>
      <c r="E20" s="158">
        <f>E21</f>
        <v>0</v>
      </c>
    </row>
    <row r="21" spans="1:5" s="43" customFormat="1" ht="64.5" hidden="1" customHeight="1">
      <c r="A21" s="73" t="s">
        <v>171</v>
      </c>
      <c r="B21" s="75" t="s">
        <v>32</v>
      </c>
      <c r="C21" s="76" t="s">
        <v>38</v>
      </c>
      <c r="D21" s="159"/>
      <c r="E21" s="159"/>
    </row>
    <row r="22" spans="1:5" s="43" customFormat="1" hidden="1">
      <c r="A22" s="56" t="s">
        <v>107</v>
      </c>
      <c r="B22" s="24" t="s">
        <v>32</v>
      </c>
      <c r="C22" s="23" t="s">
        <v>38</v>
      </c>
      <c r="D22" s="158">
        <f>D23</f>
        <v>7</v>
      </c>
      <c r="E22" s="158">
        <f>E23</f>
        <v>7</v>
      </c>
    </row>
    <row r="23" spans="1:5" s="43" customFormat="1" ht="29.25" hidden="1" customHeight="1">
      <c r="A23" s="56" t="s">
        <v>63</v>
      </c>
      <c r="B23" s="24" t="s">
        <v>32</v>
      </c>
      <c r="C23" s="23" t="s">
        <v>38</v>
      </c>
      <c r="D23" s="158">
        <f>D24+D25+D26</f>
        <v>7</v>
      </c>
      <c r="E23" s="158">
        <f>E24+E25+E26</f>
        <v>7</v>
      </c>
    </row>
    <row r="24" spans="1:5" s="43" customFormat="1" ht="54.75" hidden="1" customHeight="1">
      <c r="A24" s="81" t="s">
        <v>171</v>
      </c>
      <c r="B24" s="75" t="s">
        <v>32</v>
      </c>
      <c r="C24" s="76" t="s">
        <v>38</v>
      </c>
      <c r="D24" s="159"/>
      <c r="E24" s="159"/>
    </row>
    <row r="25" spans="1:5" s="43" customFormat="1" ht="25.5" hidden="1">
      <c r="A25" s="77" t="s">
        <v>135</v>
      </c>
      <c r="B25" s="79" t="s">
        <v>32</v>
      </c>
      <c r="C25" s="80" t="s">
        <v>38</v>
      </c>
      <c r="D25" s="160">
        <v>6</v>
      </c>
      <c r="E25" s="160">
        <v>6</v>
      </c>
    </row>
    <row r="26" spans="1:5" s="43" customFormat="1" ht="15" hidden="1">
      <c r="A26" s="73" t="s">
        <v>114</v>
      </c>
      <c r="B26" s="75" t="s">
        <v>32</v>
      </c>
      <c r="C26" s="76" t="s">
        <v>38</v>
      </c>
      <c r="D26" s="159">
        <v>1</v>
      </c>
      <c r="E26" s="159">
        <v>1</v>
      </c>
    </row>
    <row r="27" spans="1:5" s="3" customFormat="1" ht="49.5" customHeight="1">
      <c r="A27" s="106" t="s">
        <v>41</v>
      </c>
      <c r="B27" s="108" t="s">
        <v>32</v>
      </c>
      <c r="C27" s="109" t="s">
        <v>42</v>
      </c>
      <c r="D27" s="156">
        <f>'Приложение 2'!G27</f>
        <v>8714.0229999999992</v>
      </c>
      <c r="E27" s="156">
        <f>'Приложение 2'!H27</f>
        <v>5612.285280000001</v>
      </c>
    </row>
    <row r="28" spans="1:5" ht="22.5" hidden="1" customHeight="1">
      <c r="A28" s="56" t="s">
        <v>64</v>
      </c>
      <c r="B28" s="24" t="s">
        <v>32</v>
      </c>
      <c r="C28" s="23" t="s">
        <v>42</v>
      </c>
      <c r="D28" s="158">
        <f>D29</f>
        <v>6797.0999999999995</v>
      </c>
      <c r="E28" s="158">
        <f>E29</f>
        <v>6797.0999999999995</v>
      </c>
    </row>
    <row r="29" spans="1:5" ht="32.25" hidden="1" customHeight="1">
      <c r="A29" s="56" t="s">
        <v>63</v>
      </c>
      <c r="B29" s="24" t="s">
        <v>32</v>
      </c>
      <c r="C29" s="23" t="s">
        <v>42</v>
      </c>
      <c r="D29" s="158">
        <f>D30+D31+D32</f>
        <v>6797.0999999999995</v>
      </c>
      <c r="E29" s="158">
        <f>E30+E31+E32</f>
        <v>6797.0999999999995</v>
      </c>
    </row>
    <row r="30" spans="1:5" s="3" customFormat="1" ht="51" hidden="1">
      <c r="A30" s="82" t="s">
        <v>36</v>
      </c>
      <c r="B30" s="83" t="s">
        <v>32</v>
      </c>
      <c r="C30" s="84" t="s">
        <v>42</v>
      </c>
      <c r="D30" s="161">
        <v>5161.8999999999996</v>
      </c>
      <c r="E30" s="161">
        <v>5161.8999999999996</v>
      </c>
    </row>
    <row r="31" spans="1:5" s="3" customFormat="1" ht="25.5" hidden="1">
      <c r="A31" s="77" t="s">
        <v>135</v>
      </c>
      <c r="B31" s="79" t="s">
        <v>32</v>
      </c>
      <c r="C31" s="80" t="s">
        <v>42</v>
      </c>
      <c r="D31" s="160">
        <v>1541.4</v>
      </c>
      <c r="E31" s="160">
        <v>1541.4</v>
      </c>
    </row>
    <row r="32" spans="1:5" s="3" customFormat="1" ht="18" hidden="1" customHeight="1">
      <c r="A32" s="77" t="s">
        <v>114</v>
      </c>
      <c r="B32" s="79" t="s">
        <v>32</v>
      </c>
      <c r="C32" s="80" t="s">
        <v>42</v>
      </c>
      <c r="D32" s="160">
        <v>93.8</v>
      </c>
      <c r="E32" s="160">
        <v>93.8</v>
      </c>
    </row>
    <row r="33" spans="1:5" s="3" customFormat="1" ht="38.25" hidden="1">
      <c r="A33" s="61" t="s">
        <v>155</v>
      </c>
      <c r="B33" s="37" t="s">
        <v>32</v>
      </c>
      <c r="C33" s="29" t="s">
        <v>42</v>
      </c>
      <c r="D33" s="162">
        <f t="shared" ref="D33:E35" si="0">D34</f>
        <v>1541.3</v>
      </c>
      <c r="E33" s="162">
        <f t="shared" si="0"/>
        <v>1541.3</v>
      </c>
    </row>
    <row r="34" spans="1:5" s="3" customFormat="1" ht="25.5" hidden="1">
      <c r="A34" s="61" t="s">
        <v>173</v>
      </c>
      <c r="B34" s="37" t="s">
        <v>32</v>
      </c>
      <c r="C34" s="29" t="s">
        <v>42</v>
      </c>
      <c r="D34" s="162">
        <f t="shared" si="0"/>
        <v>1541.3</v>
      </c>
      <c r="E34" s="162">
        <f t="shared" si="0"/>
        <v>1541.3</v>
      </c>
    </row>
    <row r="35" spans="1:5" s="3" customFormat="1" ht="38.25" hidden="1">
      <c r="A35" s="57" t="s">
        <v>175</v>
      </c>
      <c r="B35" s="33" t="s">
        <v>32</v>
      </c>
      <c r="C35" s="28" t="s">
        <v>42</v>
      </c>
      <c r="D35" s="163">
        <f t="shared" si="0"/>
        <v>1541.3</v>
      </c>
      <c r="E35" s="163">
        <f t="shared" si="0"/>
        <v>1541.3</v>
      </c>
    </row>
    <row r="36" spans="1:5" s="3" customFormat="1" ht="25.5" hidden="1">
      <c r="A36" s="77" t="s">
        <v>135</v>
      </c>
      <c r="B36" s="79" t="s">
        <v>32</v>
      </c>
      <c r="C36" s="80" t="s">
        <v>42</v>
      </c>
      <c r="D36" s="160">
        <v>1541.3</v>
      </c>
      <c r="E36" s="160">
        <v>1541.3</v>
      </c>
    </row>
    <row r="37" spans="1:5" ht="42.75">
      <c r="A37" s="106" t="s">
        <v>43</v>
      </c>
      <c r="B37" s="108" t="s">
        <v>32</v>
      </c>
      <c r="C37" s="109" t="s">
        <v>44</v>
      </c>
      <c r="D37" s="156">
        <f>'Приложение 2'!G45</f>
        <v>483.4</v>
      </c>
      <c r="E37" s="156">
        <f>'Приложение 2'!H45</f>
        <v>241.7</v>
      </c>
    </row>
    <row r="38" spans="1:5" ht="17.25" hidden="1" customHeight="1">
      <c r="A38" s="54" t="s">
        <v>65</v>
      </c>
      <c r="B38" s="22" t="s">
        <v>32</v>
      </c>
      <c r="C38" s="27" t="s">
        <v>44</v>
      </c>
      <c r="D38" s="158">
        <f>D40</f>
        <v>448.5</v>
      </c>
      <c r="E38" s="158">
        <f>E40</f>
        <v>448.5</v>
      </c>
    </row>
    <row r="39" spans="1:5" ht="17.25" hidden="1" customHeight="1">
      <c r="A39" s="54" t="s">
        <v>45</v>
      </c>
      <c r="B39" s="22" t="s">
        <v>32</v>
      </c>
      <c r="C39" s="27" t="s">
        <v>44</v>
      </c>
      <c r="D39" s="158">
        <f>D40</f>
        <v>448.5</v>
      </c>
      <c r="E39" s="158">
        <f>E40</f>
        <v>448.5</v>
      </c>
    </row>
    <row r="40" spans="1:5" ht="44.25" hidden="1" customHeight="1">
      <c r="A40" s="58" t="s">
        <v>177</v>
      </c>
      <c r="B40" s="42" t="s">
        <v>32</v>
      </c>
      <c r="C40" s="42" t="s">
        <v>44</v>
      </c>
      <c r="D40" s="164">
        <f>D41</f>
        <v>448.5</v>
      </c>
      <c r="E40" s="164">
        <f>E41</f>
        <v>448.5</v>
      </c>
    </row>
    <row r="41" spans="1:5" ht="16.5" hidden="1" customHeight="1">
      <c r="A41" s="87" t="s">
        <v>45</v>
      </c>
      <c r="B41" s="88" t="s">
        <v>32</v>
      </c>
      <c r="C41" s="88" t="s">
        <v>44</v>
      </c>
      <c r="D41" s="165">
        <v>448.5</v>
      </c>
      <c r="E41" s="165">
        <v>448.5</v>
      </c>
    </row>
    <row r="42" spans="1:5" hidden="1">
      <c r="A42" s="122" t="s">
        <v>178</v>
      </c>
      <c r="B42" s="123" t="s">
        <v>32</v>
      </c>
      <c r="C42" s="123" t="s">
        <v>179</v>
      </c>
      <c r="D42" s="166">
        <f>'Приложение 2'!G49</f>
        <v>0</v>
      </c>
      <c r="E42" s="166">
        <f>'Приложение 2'!H49</f>
        <v>0</v>
      </c>
    </row>
    <row r="43" spans="1:5" ht="38.25" hidden="1">
      <c r="A43" s="85" t="s">
        <v>155</v>
      </c>
      <c r="B43" s="86" t="s">
        <v>32</v>
      </c>
      <c r="C43" s="86" t="s">
        <v>179</v>
      </c>
      <c r="D43" s="167">
        <f t="shared" ref="D43:E44" si="1">D44</f>
        <v>0</v>
      </c>
      <c r="E43" s="167">
        <f t="shared" si="1"/>
        <v>154.1</v>
      </c>
    </row>
    <row r="44" spans="1:5" ht="25.5" hidden="1">
      <c r="A44" s="85" t="s">
        <v>173</v>
      </c>
      <c r="B44" s="86" t="s">
        <v>32</v>
      </c>
      <c r="C44" s="86" t="s">
        <v>179</v>
      </c>
      <c r="D44" s="167">
        <f t="shared" si="1"/>
        <v>0</v>
      </c>
      <c r="E44" s="167">
        <f t="shared" si="1"/>
        <v>154.1</v>
      </c>
    </row>
    <row r="45" spans="1:5" ht="38.25" hidden="1">
      <c r="A45" s="85" t="s">
        <v>175</v>
      </c>
      <c r="B45" s="86" t="s">
        <v>32</v>
      </c>
      <c r="C45" s="86" t="s">
        <v>179</v>
      </c>
      <c r="D45" s="167">
        <f>D47</f>
        <v>0</v>
      </c>
      <c r="E45" s="167">
        <f>E47</f>
        <v>154.1</v>
      </c>
    </row>
    <row r="46" spans="1:5" ht="38.25" hidden="1">
      <c r="A46" s="58" t="s">
        <v>212</v>
      </c>
      <c r="B46" s="42" t="s">
        <v>32</v>
      </c>
      <c r="C46" s="42" t="s">
        <v>179</v>
      </c>
      <c r="D46" s="164">
        <f>D47</f>
        <v>0</v>
      </c>
      <c r="E46" s="164">
        <f>E47</f>
        <v>154.1</v>
      </c>
    </row>
    <row r="47" spans="1:5" hidden="1">
      <c r="A47" s="87" t="s">
        <v>114</v>
      </c>
      <c r="B47" s="88" t="s">
        <v>32</v>
      </c>
      <c r="C47" s="88" t="s">
        <v>179</v>
      </c>
      <c r="D47" s="165"/>
      <c r="E47" s="165">
        <v>154.1</v>
      </c>
    </row>
    <row r="48" spans="1:5">
      <c r="A48" s="122" t="s">
        <v>180</v>
      </c>
      <c r="B48" s="123" t="s">
        <v>32</v>
      </c>
      <c r="C48" s="123" t="s">
        <v>181</v>
      </c>
      <c r="D48" s="166">
        <f t="shared" ref="D48:E50" si="2">D49</f>
        <v>50</v>
      </c>
      <c r="E48" s="166">
        <f t="shared" si="2"/>
        <v>0</v>
      </c>
    </row>
    <row r="49" spans="1:5" hidden="1">
      <c r="A49" s="58" t="s">
        <v>182</v>
      </c>
      <c r="B49" s="42" t="s">
        <v>32</v>
      </c>
      <c r="C49" s="42" t="s">
        <v>181</v>
      </c>
      <c r="D49" s="164">
        <f t="shared" si="2"/>
        <v>50</v>
      </c>
      <c r="E49" s="164">
        <f t="shared" si="2"/>
        <v>0</v>
      </c>
    </row>
    <row r="50" spans="1:5" hidden="1">
      <c r="A50" s="58" t="s">
        <v>184</v>
      </c>
      <c r="B50" s="42" t="s">
        <v>32</v>
      </c>
      <c r="C50" s="42" t="s">
        <v>181</v>
      </c>
      <c r="D50" s="164">
        <f t="shared" si="2"/>
        <v>50</v>
      </c>
      <c r="E50" s="164">
        <f t="shared" si="2"/>
        <v>0</v>
      </c>
    </row>
    <row r="51" spans="1:5" hidden="1">
      <c r="A51" s="87" t="s">
        <v>114</v>
      </c>
      <c r="B51" s="88" t="s">
        <v>32</v>
      </c>
      <c r="C51" s="88" t="s">
        <v>181</v>
      </c>
      <c r="D51" s="165">
        <f>'Приложение 2'!G58</f>
        <v>50</v>
      </c>
      <c r="E51" s="165"/>
    </row>
    <row r="52" spans="1:5" ht="14.25">
      <c r="A52" s="106" t="s">
        <v>47</v>
      </c>
      <c r="B52" s="108" t="s">
        <v>32</v>
      </c>
      <c r="C52" s="109" t="s">
        <v>48</v>
      </c>
      <c r="D52" s="156">
        <f>'Приложение 2'!G59</f>
        <v>221.1</v>
      </c>
      <c r="E52" s="156">
        <f>'Приложение 2'!H59</f>
        <v>196.97788</v>
      </c>
    </row>
    <row r="53" spans="1:5" ht="44.25" hidden="1" customHeight="1">
      <c r="A53" s="106" t="s">
        <v>191</v>
      </c>
      <c r="B53" s="108" t="s">
        <v>32</v>
      </c>
      <c r="C53" s="109" t="s">
        <v>48</v>
      </c>
      <c r="D53" s="156">
        <f>D54</f>
        <v>25.6</v>
      </c>
      <c r="E53" s="156">
        <f>E54</f>
        <v>25.6</v>
      </c>
    </row>
    <row r="54" spans="1:5" ht="38.25" hidden="1" customHeight="1">
      <c r="A54" s="72" t="s">
        <v>202</v>
      </c>
      <c r="B54" s="24" t="s">
        <v>32</v>
      </c>
      <c r="C54" s="23" t="s">
        <v>48</v>
      </c>
      <c r="D54" s="158">
        <f>D55</f>
        <v>25.6</v>
      </c>
      <c r="E54" s="158">
        <f>E55</f>
        <v>25.6</v>
      </c>
    </row>
    <row r="55" spans="1:5" ht="48" hidden="1" customHeight="1">
      <c r="A55" s="72" t="s">
        <v>164</v>
      </c>
      <c r="B55" s="24" t="s">
        <v>32</v>
      </c>
      <c r="C55" s="23" t="s">
        <v>48</v>
      </c>
      <c r="D55" s="158">
        <f>D56+D58</f>
        <v>25.6</v>
      </c>
      <c r="E55" s="158">
        <f>E56+E58</f>
        <v>25.6</v>
      </c>
    </row>
    <row r="56" spans="1:5" ht="34.5" hidden="1" customHeight="1">
      <c r="A56" s="72" t="s">
        <v>205</v>
      </c>
      <c r="B56" s="24" t="s">
        <v>32</v>
      </c>
      <c r="C56" s="23" t="s">
        <v>48</v>
      </c>
      <c r="D56" s="158">
        <f>D57</f>
        <v>22</v>
      </c>
      <c r="E56" s="158">
        <f>E57</f>
        <v>22</v>
      </c>
    </row>
    <row r="57" spans="1:5" ht="32.25" hidden="1" customHeight="1">
      <c r="A57" s="73" t="s">
        <v>135</v>
      </c>
      <c r="B57" s="75" t="s">
        <v>32</v>
      </c>
      <c r="C57" s="76" t="s">
        <v>48</v>
      </c>
      <c r="D57" s="159">
        <v>22</v>
      </c>
      <c r="E57" s="159">
        <v>22</v>
      </c>
    </row>
    <row r="58" spans="1:5" ht="32.25" hidden="1" customHeight="1">
      <c r="A58" s="72" t="s">
        <v>206</v>
      </c>
      <c r="B58" s="24" t="s">
        <v>32</v>
      </c>
      <c r="C58" s="23" t="s">
        <v>48</v>
      </c>
      <c r="D58" s="158">
        <f>D59</f>
        <v>3.6</v>
      </c>
      <c r="E58" s="158">
        <f>E59</f>
        <v>3.6</v>
      </c>
    </row>
    <row r="59" spans="1:5" ht="32.25" hidden="1" customHeight="1">
      <c r="A59" s="73" t="s">
        <v>135</v>
      </c>
      <c r="B59" s="75" t="s">
        <v>32</v>
      </c>
      <c r="C59" s="76" t="s">
        <v>48</v>
      </c>
      <c r="D59" s="159">
        <v>3.6</v>
      </c>
      <c r="E59" s="159">
        <v>3.6</v>
      </c>
    </row>
    <row r="60" spans="1:5" ht="25.5" hidden="1" customHeight="1">
      <c r="A60" s="59" t="s">
        <v>66</v>
      </c>
      <c r="B60" s="30" t="s">
        <v>32</v>
      </c>
      <c r="C60" s="31" t="s">
        <v>48</v>
      </c>
      <c r="D60" s="168">
        <f>D61</f>
        <v>23.8</v>
      </c>
      <c r="E60" s="168">
        <f>E61</f>
        <v>23.8</v>
      </c>
    </row>
    <row r="61" spans="1:5" ht="39.75" hidden="1" customHeight="1">
      <c r="A61" s="54" t="s">
        <v>186</v>
      </c>
      <c r="B61" s="22" t="s">
        <v>32</v>
      </c>
      <c r="C61" s="27" t="s">
        <v>48</v>
      </c>
      <c r="D61" s="157">
        <f>D62</f>
        <v>23.8</v>
      </c>
      <c r="E61" s="157">
        <f>E62</f>
        <v>23.8</v>
      </c>
    </row>
    <row r="62" spans="1:5" s="3" customFormat="1" ht="25.5" hidden="1">
      <c r="A62" s="82" t="s">
        <v>135</v>
      </c>
      <c r="B62" s="83" t="s">
        <v>32</v>
      </c>
      <c r="C62" s="84" t="s">
        <v>48</v>
      </c>
      <c r="D62" s="159">
        <v>23.8</v>
      </c>
      <c r="E62" s="159">
        <v>23.8</v>
      </c>
    </row>
    <row r="63" spans="1:5" s="3" customFormat="1" hidden="1">
      <c r="A63" s="59" t="s">
        <v>65</v>
      </c>
      <c r="B63" s="30" t="s">
        <v>32</v>
      </c>
      <c r="C63" s="31" t="s">
        <v>48</v>
      </c>
      <c r="D63" s="154">
        <f>D64+D66</f>
        <v>665.4</v>
      </c>
      <c r="E63" s="154">
        <f>E64+E66</f>
        <v>665.4</v>
      </c>
    </row>
    <row r="64" spans="1:5" s="3" customFormat="1" ht="25.5" hidden="1">
      <c r="A64" s="54" t="s">
        <v>125</v>
      </c>
      <c r="B64" s="22" t="s">
        <v>32</v>
      </c>
      <c r="C64" s="27" t="s">
        <v>48</v>
      </c>
      <c r="D64" s="158">
        <f>D65</f>
        <v>578.9</v>
      </c>
      <c r="E64" s="158">
        <f>E65</f>
        <v>578.9</v>
      </c>
    </row>
    <row r="65" spans="1:5" s="3" customFormat="1" hidden="1">
      <c r="A65" s="82" t="s">
        <v>114</v>
      </c>
      <c r="B65" s="83" t="s">
        <v>32</v>
      </c>
      <c r="C65" s="84" t="s">
        <v>48</v>
      </c>
      <c r="D65" s="159">
        <v>578.9</v>
      </c>
      <c r="E65" s="159">
        <v>578.9</v>
      </c>
    </row>
    <row r="66" spans="1:5" s="3" customFormat="1" ht="51" hidden="1">
      <c r="A66" s="54" t="s">
        <v>124</v>
      </c>
      <c r="B66" s="22" t="s">
        <v>32</v>
      </c>
      <c r="C66" s="27" t="s">
        <v>48</v>
      </c>
      <c r="D66" s="158">
        <f>D67</f>
        <v>86.5</v>
      </c>
      <c r="E66" s="158">
        <f>E67</f>
        <v>86.5</v>
      </c>
    </row>
    <row r="67" spans="1:5" s="3" customFormat="1" hidden="1">
      <c r="A67" s="82" t="s">
        <v>45</v>
      </c>
      <c r="B67" s="83" t="s">
        <v>32</v>
      </c>
      <c r="C67" s="84" t="s">
        <v>48</v>
      </c>
      <c r="D67" s="159">
        <v>86.5</v>
      </c>
      <c r="E67" s="159">
        <v>86.5</v>
      </c>
    </row>
    <row r="68" spans="1:5" ht="14.25">
      <c r="A68" s="53" t="s">
        <v>68</v>
      </c>
      <c r="B68" s="34" t="s">
        <v>34</v>
      </c>
      <c r="C68" s="35"/>
      <c r="D68" s="169">
        <f t="shared" ref="D68:E71" si="3">D69</f>
        <v>54.099999999999994</v>
      </c>
      <c r="E68" s="169">
        <f t="shared" si="3"/>
        <v>19.33466</v>
      </c>
    </row>
    <row r="69" spans="1:5" ht="17.25" customHeight="1">
      <c r="A69" s="106" t="s">
        <v>69</v>
      </c>
      <c r="B69" s="108" t="s">
        <v>34</v>
      </c>
      <c r="C69" s="109" t="s">
        <v>38</v>
      </c>
      <c r="D69" s="156">
        <f>'Приложение 2'!G81</f>
        <v>54.099999999999994</v>
      </c>
      <c r="E69" s="156">
        <f>'Приложение 2'!H81</f>
        <v>19.33466</v>
      </c>
    </row>
    <row r="70" spans="1:5" ht="19.5" hidden="1" customHeight="1">
      <c r="A70" s="56" t="s">
        <v>66</v>
      </c>
      <c r="B70" s="24" t="s">
        <v>34</v>
      </c>
      <c r="C70" s="23" t="s">
        <v>38</v>
      </c>
      <c r="D70" s="158">
        <f t="shared" si="3"/>
        <v>127.9</v>
      </c>
      <c r="E70" s="158">
        <f t="shared" si="3"/>
        <v>127.9</v>
      </c>
    </row>
    <row r="71" spans="1:5" ht="30" hidden="1" customHeight="1">
      <c r="A71" s="56" t="s">
        <v>67</v>
      </c>
      <c r="B71" s="24" t="s">
        <v>34</v>
      </c>
      <c r="C71" s="23" t="s">
        <v>38</v>
      </c>
      <c r="D71" s="158">
        <f t="shared" si="3"/>
        <v>127.9</v>
      </c>
      <c r="E71" s="158">
        <f t="shared" si="3"/>
        <v>127.9</v>
      </c>
    </row>
    <row r="72" spans="1:5" ht="29.25" hidden="1" customHeight="1">
      <c r="A72" s="81" t="s">
        <v>135</v>
      </c>
      <c r="B72" s="75" t="s">
        <v>34</v>
      </c>
      <c r="C72" s="76" t="s">
        <v>38</v>
      </c>
      <c r="D72" s="159">
        <v>127.9</v>
      </c>
      <c r="E72" s="159">
        <v>127.9</v>
      </c>
    </row>
    <row r="73" spans="1:5" ht="28.5">
      <c r="A73" s="53" t="s">
        <v>49</v>
      </c>
      <c r="B73" s="34" t="s">
        <v>38</v>
      </c>
      <c r="C73" s="35"/>
      <c r="D73" s="169">
        <f>D74+D81</f>
        <v>4068.5</v>
      </c>
      <c r="E73" s="169">
        <f>E74+E81</f>
        <v>38.826630000000002</v>
      </c>
    </row>
    <row r="74" spans="1:5" ht="42.75">
      <c r="A74" s="106" t="s">
        <v>90</v>
      </c>
      <c r="B74" s="120" t="s">
        <v>38</v>
      </c>
      <c r="C74" s="121" t="s">
        <v>91</v>
      </c>
      <c r="D74" s="170">
        <f>'Приложение 2'!G87</f>
        <v>3980.8</v>
      </c>
      <c r="E74" s="170">
        <f>'Приложение 2'!H87</f>
        <v>0</v>
      </c>
    </row>
    <row r="75" spans="1:5" ht="93" hidden="1" customHeight="1">
      <c r="A75" s="70" t="s">
        <v>127</v>
      </c>
      <c r="B75" s="118" t="s">
        <v>38</v>
      </c>
      <c r="C75" s="119" t="s">
        <v>91</v>
      </c>
      <c r="D75" s="171">
        <f>D76</f>
        <v>120</v>
      </c>
      <c r="E75" s="171">
        <f>E76</f>
        <v>120</v>
      </c>
    </row>
    <row r="76" spans="1:5" ht="81" hidden="1" customHeight="1">
      <c r="A76" s="57" t="s">
        <v>190</v>
      </c>
      <c r="B76" s="33" t="s">
        <v>38</v>
      </c>
      <c r="C76" s="28" t="s">
        <v>91</v>
      </c>
      <c r="D76" s="163">
        <f>D77+D79</f>
        <v>120</v>
      </c>
      <c r="E76" s="163">
        <f>E77+E79</f>
        <v>120</v>
      </c>
    </row>
    <row r="77" spans="1:5" ht="33.75" hidden="1" customHeight="1">
      <c r="A77" s="57" t="s">
        <v>188</v>
      </c>
      <c r="B77" s="33" t="s">
        <v>38</v>
      </c>
      <c r="C77" s="28" t="s">
        <v>91</v>
      </c>
      <c r="D77" s="163">
        <f>D78</f>
        <v>10</v>
      </c>
      <c r="E77" s="163">
        <f>E78</f>
        <v>10</v>
      </c>
    </row>
    <row r="78" spans="1:5" ht="25.5" hidden="1">
      <c r="A78" s="82" t="s">
        <v>135</v>
      </c>
      <c r="B78" s="79" t="s">
        <v>38</v>
      </c>
      <c r="C78" s="80" t="s">
        <v>91</v>
      </c>
      <c r="D78" s="160">
        <v>10</v>
      </c>
      <c r="E78" s="160">
        <v>10</v>
      </c>
    </row>
    <row r="79" spans="1:5" ht="25.5" hidden="1">
      <c r="A79" s="54" t="s">
        <v>189</v>
      </c>
      <c r="B79" s="33" t="s">
        <v>38</v>
      </c>
      <c r="C79" s="28" t="s">
        <v>91</v>
      </c>
      <c r="D79" s="163">
        <f>D80</f>
        <v>110</v>
      </c>
      <c r="E79" s="163">
        <f>E80</f>
        <v>110</v>
      </c>
    </row>
    <row r="80" spans="1:5" ht="25.5" hidden="1">
      <c r="A80" s="82" t="s">
        <v>135</v>
      </c>
      <c r="B80" s="79" t="s">
        <v>38</v>
      </c>
      <c r="C80" s="80" t="s">
        <v>91</v>
      </c>
      <c r="D80" s="160">
        <v>110</v>
      </c>
      <c r="E80" s="160">
        <v>110</v>
      </c>
    </row>
    <row r="81" spans="1:5" ht="14.25">
      <c r="A81" s="106" t="s">
        <v>129</v>
      </c>
      <c r="B81" s="121" t="s">
        <v>38</v>
      </c>
      <c r="C81" s="121" t="s">
        <v>50</v>
      </c>
      <c r="D81" s="170">
        <f>'Приложение 2'!G98</f>
        <v>87.7</v>
      </c>
      <c r="E81" s="170">
        <f>'Приложение 2'!H98</f>
        <v>38.826630000000002</v>
      </c>
    </row>
    <row r="82" spans="1:5" ht="14.25" hidden="1">
      <c r="A82" s="70" t="s">
        <v>65</v>
      </c>
      <c r="B82" s="118" t="s">
        <v>38</v>
      </c>
      <c r="C82" s="119" t="s">
        <v>50</v>
      </c>
      <c r="D82" s="171">
        <f>D83</f>
        <v>246.6</v>
      </c>
      <c r="E82" s="171">
        <f>E83</f>
        <v>246.6</v>
      </c>
    </row>
    <row r="83" spans="1:5" hidden="1">
      <c r="A83" s="54" t="s">
        <v>129</v>
      </c>
      <c r="B83" s="33" t="s">
        <v>38</v>
      </c>
      <c r="C83" s="28" t="s">
        <v>50</v>
      </c>
      <c r="D83" s="163">
        <f>D84</f>
        <v>246.6</v>
      </c>
      <c r="E83" s="163">
        <f>E84</f>
        <v>246.6</v>
      </c>
    </row>
    <row r="84" spans="1:5" ht="25.5" hidden="1">
      <c r="A84" s="82" t="s">
        <v>135</v>
      </c>
      <c r="B84" s="79" t="s">
        <v>38</v>
      </c>
      <c r="C84" s="80" t="s">
        <v>50</v>
      </c>
      <c r="D84" s="160">
        <v>246.6</v>
      </c>
      <c r="E84" s="160">
        <v>246.6</v>
      </c>
    </row>
    <row r="85" spans="1:5" ht="14.25">
      <c r="A85" s="53" t="s">
        <v>51</v>
      </c>
      <c r="B85" s="34" t="s">
        <v>42</v>
      </c>
      <c r="C85" s="35"/>
      <c r="D85" s="172">
        <f t="shared" ref="D85:E88" si="4">D86</f>
        <v>60</v>
      </c>
      <c r="E85" s="172">
        <f t="shared" si="4"/>
        <v>0</v>
      </c>
    </row>
    <row r="86" spans="1:5">
      <c r="A86" s="210" t="s">
        <v>272</v>
      </c>
      <c r="B86" s="108" t="s">
        <v>42</v>
      </c>
      <c r="C86" s="109" t="s">
        <v>275</v>
      </c>
      <c r="D86" s="156">
        <f t="shared" si="4"/>
        <v>60</v>
      </c>
      <c r="E86" s="156">
        <f t="shared" si="4"/>
        <v>0</v>
      </c>
    </row>
    <row r="87" spans="1:5" ht="38.25" hidden="1">
      <c r="A87" s="210" t="s">
        <v>273</v>
      </c>
      <c r="B87" s="211" t="s">
        <v>42</v>
      </c>
      <c r="C87" s="212" t="s">
        <v>275</v>
      </c>
      <c r="D87" s="213">
        <f t="shared" si="4"/>
        <v>60</v>
      </c>
      <c r="E87" s="213">
        <f t="shared" si="4"/>
        <v>0</v>
      </c>
    </row>
    <row r="88" spans="1:5" ht="38.25" hidden="1">
      <c r="A88" s="190" t="s">
        <v>274</v>
      </c>
      <c r="B88" s="33" t="s">
        <v>42</v>
      </c>
      <c r="C88" s="28" t="s">
        <v>275</v>
      </c>
      <c r="D88" s="173">
        <f t="shared" si="4"/>
        <v>60</v>
      </c>
      <c r="E88" s="173">
        <f t="shared" si="4"/>
        <v>0</v>
      </c>
    </row>
    <row r="89" spans="1:5" ht="25.5" hidden="1">
      <c r="A89" s="146" t="s">
        <v>135</v>
      </c>
      <c r="B89" s="33" t="s">
        <v>42</v>
      </c>
      <c r="C89" s="28" t="s">
        <v>275</v>
      </c>
      <c r="D89" s="173">
        <f>'Приложение 2'!G107</f>
        <v>60</v>
      </c>
      <c r="E89" s="173">
        <f>'Приложение 2'!H107</f>
        <v>0</v>
      </c>
    </row>
    <row r="90" spans="1:5" ht="14.25">
      <c r="A90" s="53" t="s">
        <v>52</v>
      </c>
      <c r="B90" s="34" t="s">
        <v>53</v>
      </c>
      <c r="C90" s="35"/>
      <c r="D90" s="169">
        <f>D91+D104+D112+D133</f>
        <v>4041.2449999999999</v>
      </c>
      <c r="E90" s="169">
        <f>E91+E104+E112+E133</f>
        <v>1776.0961100000002</v>
      </c>
    </row>
    <row r="91" spans="1:5" ht="14.25">
      <c r="A91" s="127" t="s">
        <v>54</v>
      </c>
      <c r="B91" s="128" t="s">
        <v>53</v>
      </c>
      <c r="C91" s="129" t="s">
        <v>32</v>
      </c>
      <c r="D91" s="174">
        <f>'Приложение 2'!G113</f>
        <v>1190</v>
      </c>
      <c r="E91" s="174">
        <f>'Приложение 2'!H113</f>
        <v>694.58193000000006</v>
      </c>
    </row>
    <row r="92" spans="1:5" ht="39" hidden="1" customHeight="1">
      <c r="A92" s="133" t="s">
        <v>191</v>
      </c>
      <c r="B92" s="136" t="s">
        <v>53</v>
      </c>
      <c r="C92" s="136" t="s">
        <v>32</v>
      </c>
      <c r="D92" s="175">
        <f>D93</f>
        <v>2018.1</v>
      </c>
      <c r="E92" s="175">
        <f>E93</f>
        <v>2018.1</v>
      </c>
    </row>
    <row r="93" spans="1:5" ht="50.25" hidden="1" customHeight="1">
      <c r="A93" s="133" t="s">
        <v>217</v>
      </c>
      <c r="B93" s="136" t="s">
        <v>53</v>
      </c>
      <c r="C93" s="136" t="s">
        <v>32</v>
      </c>
      <c r="D93" s="175">
        <f>D94</f>
        <v>2018.1</v>
      </c>
      <c r="E93" s="175">
        <f>E94</f>
        <v>2018.1</v>
      </c>
    </row>
    <row r="94" spans="1:5" ht="51" hidden="1" customHeight="1">
      <c r="A94" s="133" t="s">
        <v>218</v>
      </c>
      <c r="B94" s="137" t="s">
        <v>53</v>
      </c>
      <c r="C94" s="137" t="s">
        <v>32</v>
      </c>
      <c r="D94" s="176">
        <f>D95+D97</f>
        <v>2018.1</v>
      </c>
      <c r="E94" s="176">
        <f>E95+E97</f>
        <v>2018.1</v>
      </c>
    </row>
    <row r="95" spans="1:5" ht="18" hidden="1" customHeight="1">
      <c r="A95" s="134" t="s">
        <v>214</v>
      </c>
      <c r="B95" s="137" t="s">
        <v>53</v>
      </c>
      <c r="C95" s="137" t="s">
        <v>32</v>
      </c>
      <c r="D95" s="176">
        <f>D96</f>
        <v>1672</v>
      </c>
      <c r="E95" s="176">
        <f>E96</f>
        <v>1672</v>
      </c>
    </row>
    <row r="96" spans="1:5" ht="25.5" hidden="1" customHeight="1">
      <c r="A96" s="135" t="s">
        <v>135</v>
      </c>
      <c r="B96" s="138" t="s">
        <v>53</v>
      </c>
      <c r="C96" s="138" t="s">
        <v>32</v>
      </c>
      <c r="D96" s="177">
        <v>1672</v>
      </c>
      <c r="E96" s="177">
        <v>1672</v>
      </c>
    </row>
    <row r="97" spans="1:5" ht="37.5" hidden="1" customHeight="1">
      <c r="A97" s="134" t="s">
        <v>219</v>
      </c>
      <c r="B97" s="137" t="s">
        <v>53</v>
      </c>
      <c r="C97" s="137" t="s">
        <v>32</v>
      </c>
      <c r="D97" s="176">
        <f>D98</f>
        <v>346.1</v>
      </c>
      <c r="E97" s="176">
        <f>E98</f>
        <v>346.1</v>
      </c>
    </row>
    <row r="98" spans="1:5" ht="29.25" hidden="1" customHeight="1">
      <c r="A98" s="135" t="s">
        <v>135</v>
      </c>
      <c r="B98" s="138" t="s">
        <v>53</v>
      </c>
      <c r="C98" s="138" t="s">
        <v>32</v>
      </c>
      <c r="D98" s="177">
        <v>346.1</v>
      </c>
      <c r="E98" s="177">
        <v>346.1</v>
      </c>
    </row>
    <row r="99" spans="1:5" ht="15.75" hidden="1" customHeight="1">
      <c r="A99" s="130" t="s">
        <v>65</v>
      </c>
      <c r="B99" s="131" t="s">
        <v>53</v>
      </c>
      <c r="C99" s="132" t="s">
        <v>32</v>
      </c>
      <c r="D99" s="178">
        <f>D100+D102</f>
        <v>3.3</v>
      </c>
      <c r="E99" s="178">
        <f>E100+E102</f>
        <v>3.3</v>
      </c>
    </row>
    <row r="100" spans="1:5" ht="18.75" hidden="1" customHeight="1">
      <c r="A100" s="70" t="s">
        <v>136</v>
      </c>
      <c r="B100" s="71" t="s">
        <v>53</v>
      </c>
      <c r="C100" s="32" t="s">
        <v>32</v>
      </c>
      <c r="D100" s="154">
        <f>D101</f>
        <v>3.3</v>
      </c>
      <c r="E100" s="154">
        <f>E101</f>
        <v>3.3</v>
      </c>
    </row>
    <row r="101" spans="1:5" ht="25.5" hidden="1">
      <c r="A101" s="82" t="s">
        <v>135</v>
      </c>
      <c r="B101" s="83" t="s">
        <v>53</v>
      </c>
      <c r="C101" s="84" t="s">
        <v>32</v>
      </c>
      <c r="D101" s="165">
        <v>3.3</v>
      </c>
      <c r="E101" s="165">
        <v>3.3</v>
      </c>
    </row>
    <row r="102" spans="1:5" ht="12.75" hidden="1" customHeight="1">
      <c r="A102" s="59" t="s">
        <v>138</v>
      </c>
      <c r="B102" s="30" t="s">
        <v>53</v>
      </c>
      <c r="C102" s="31" t="s">
        <v>32</v>
      </c>
      <c r="D102" s="167">
        <f>D103</f>
        <v>0</v>
      </c>
      <c r="E102" s="167">
        <f>E103</f>
        <v>0</v>
      </c>
    </row>
    <row r="103" spans="1:5" ht="25.5" hidden="1" customHeight="1">
      <c r="A103" s="82" t="s">
        <v>135</v>
      </c>
      <c r="B103" s="83" t="s">
        <v>53</v>
      </c>
      <c r="C103" s="84" t="s">
        <v>32</v>
      </c>
      <c r="D103" s="165"/>
      <c r="E103" s="165"/>
    </row>
    <row r="104" spans="1:5">
      <c r="A104" s="110" t="s">
        <v>55</v>
      </c>
      <c r="B104" s="108" t="s">
        <v>53</v>
      </c>
      <c r="C104" s="109" t="s">
        <v>34</v>
      </c>
      <c r="D104" s="166">
        <f>'Приложение 2'!G132</f>
        <v>43.2</v>
      </c>
      <c r="E104" s="166">
        <f>'Приложение 2'!H132</f>
        <v>0</v>
      </c>
    </row>
    <row r="105" spans="1:5" ht="25.5" hidden="1">
      <c r="A105" s="59" t="s">
        <v>191</v>
      </c>
      <c r="B105" s="30" t="s">
        <v>53</v>
      </c>
      <c r="C105" s="31" t="s">
        <v>34</v>
      </c>
      <c r="D105" s="167">
        <f t="shared" ref="D105:E108" si="5">D106</f>
        <v>55.4</v>
      </c>
      <c r="E105" s="167">
        <f t="shared" si="5"/>
        <v>55.4</v>
      </c>
    </row>
    <row r="106" spans="1:5" ht="42.75" hidden="1" customHeight="1">
      <c r="A106" s="59" t="s">
        <v>157</v>
      </c>
      <c r="B106" s="30" t="s">
        <v>53</v>
      </c>
      <c r="C106" s="31" t="s">
        <v>34</v>
      </c>
      <c r="D106" s="167">
        <f t="shared" si="5"/>
        <v>55.4</v>
      </c>
      <c r="E106" s="167">
        <f t="shared" si="5"/>
        <v>55.4</v>
      </c>
    </row>
    <row r="107" spans="1:5" ht="59.25" hidden="1" customHeight="1">
      <c r="A107" s="59" t="s">
        <v>158</v>
      </c>
      <c r="B107" s="30" t="s">
        <v>53</v>
      </c>
      <c r="C107" s="31" t="s">
        <v>34</v>
      </c>
      <c r="D107" s="167">
        <f t="shared" si="5"/>
        <v>55.4</v>
      </c>
      <c r="E107" s="167">
        <f t="shared" si="5"/>
        <v>55.4</v>
      </c>
    </row>
    <row r="108" spans="1:5" ht="56.25" hidden="1" customHeight="1">
      <c r="A108" s="54" t="s">
        <v>211</v>
      </c>
      <c r="B108" s="22" t="s">
        <v>53</v>
      </c>
      <c r="C108" s="27" t="s">
        <v>34</v>
      </c>
      <c r="D108" s="164">
        <f t="shared" si="5"/>
        <v>55.4</v>
      </c>
      <c r="E108" s="164">
        <f t="shared" si="5"/>
        <v>55.4</v>
      </c>
    </row>
    <row r="109" spans="1:5" ht="25.5" hidden="1">
      <c r="A109" s="82" t="s">
        <v>135</v>
      </c>
      <c r="B109" s="83" t="s">
        <v>53</v>
      </c>
      <c r="C109" s="84" t="s">
        <v>34</v>
      </c>
      <c r="D109" s="165">
        <v>55.4</v>
      </c>
      <c r="E109" s="165">
        <v>55.4</v>
      </c>
    </row>
    <row r="110" spans="1:5" s="18" customFormat="1" ht="66" hidden="1" customHeight="1">
      <c r="A110" s="61" t="s">
        <v>93</v>
      </c>
      <c r="B110" s="37" t="s">
        <v>53</v>
      </c>
      <c r="C110" s="29" t="s">
        <v>34</v>
      </c>
      <c r="D110" s="179"/>
      <c r="E110" s="179"/>
    </row>
    <row r="111" spans="1:5" s="18" customFormat="1" ht="34.5" hidden="1" customHeight="1">
      <c r="A111" s="54" t="s">
        <v>39</v>
      </c>
      <c r="B111" s="33" t="s">
        <v>53</v>
      </c>
      <c r="C111" s="28" t="s">
        <v>34</v>
      </c>
      <c r="D111" s="173"/>
      <c r="E111" s="173"/>
    </row>
    <row r="112" spans="1:5" ht="14.25">
      <c r="A112" s="117" t="s">
        <v>56</v>
      </c>
      <c r="B112" s="108" t="s">
        <v>53</v>
      </c>
      <c r="C112" s="109" t="s">
        <v>38</v>
      </c>
      <c r="D112" s="166">
        <f>'Приложение 2'!G140</f>
        <v>2759.3450000000003</v>
      </c>
      <c r="E112" s="166">
        <f>'Приложение 2'!H140</f>
        <v>1081.5141800000001</v>
      </c>
    </row>
    <row r="113" spans="1:5" ht="47.25" hidden="1" customHeight="1">
      <c r="A113" s="90" t="s">
        <v>191</v>
      </c>
      <c r="B113" s="71" t="s">
        <v>53</v>
      </c>
      <c r="C113" s="32" t="s">
        <v>38</v>
      </c>
      <c r="D113" s="167">
        <f>D114</f>
        <v>1326.6</v>
      </c>
      <c r="E113" s="167">
        <f>E114</f>
        <v>1326.6</v>
      </c>
    </row>
    <row r="114" spans="1:5" ht="45.75" hidden="1" customHeight="1">
      <c r="A114" s="62" t="s">
        <v>194</v>
      </c>
      <c r="B114" s="30" t="s">
        <v>53</v>
      </c>
      <c r="C114" s="31" t="s">
        <v>38</v>
      </c>
      <c r="D114" s="167">
        <f>D115</f>
        <v>1326.6</v>
      </c>
      <c r="E114" s="167">
        <f>E115</f>
        <v>1326.6</v>
      </c>
    </row>
    <row r="115" spans="1:5" ht="59.25" hidden="1" customHeight="1">
      <c r="A115" s="91" t="s">
        <v>196</v>
      </c>
      <c r="B115" s="30" t="s">
        <v>53</v>
      </c>
      <c r="C115" s="31" t="s">
        <v>38</v>
      </c>
      <c r="D115" s="167">
        <f>D116+D118+D120+D122</f>
        <v>1326.6</v>
      </c>
      <c r="E115" s="167">
        <f>E116+E118+E120+E122</f>
        <v>1326.6</v>
      </c>
    </row>
    <row r="116" spans="1:5" ht="19.5" hidden="1" customHeight="1">
      <c r="A116" s="69" t="s">
        <v>198</v>
      </c>
      <c r="B116" s="22" t="s">
        <v>53</v>
      </c>
      <c r="C116" s="27" t="s">
        <v>38</v>
      </c>
      <c r="D116" s="164">
        <f>D117</f>
        <v>87.5</v>
      </c>
      <c r="E116" s="164">
        <f>E117</f>
        <v>87.5</v>
      </c>
    </row>
    <row r="117" spans="1:5" ht="31.5" hidden="1" customHeight="1">
      <c r="A117" s="93" t="s">
        <v>135</v>
      </c>
      <c r="B117" s="75" t="s">
        <v>53</v>
      </c>
      <c r="C117" s="76" t="s">
        <v>38</v>
      </c>
      <c r="D117" s="165">
        <v>87.5</v>
      </c>
      <c r="E117" s="165">
        <v>87.5</v>
      </c>
    </row>
    <row r="118" spans="1:5" ht="16.5" hidden="1" customHeight="1">
      <c r="A118" s="95" t="s">
        <v>57</v>
      </c>
      <c r="B118" s="24" t="s">
        <v>53</v>
      </c>
      <c r="C118" s="23" t="s">
        <v>38</v>
      </c>
      <c r="D118" s="164">
        <f>D119</f>
        <v>743.5</v>
      </c>
      <c r="E118" s="164">
        <f>E119</f>
        <v>743.5</v>
      </c>
    </row>
    <row r="119" spans="1:5" ht="33" hidden="1" customHeight="1">
      <c r="A119" s="96" t="s">
        <v>135</v>
      </c>
      <c r="B119" s="75" t="s">
        <v>53</v>
      </c>
      <c r="C119" s="76" t="s">
        <v>38</v>
      </c>
      <c r="D119" s="165">
        <v>743.5</v>
      </c>
      <c r="E119" s="165">
        <v>743.5</v>
      </c>
    </row>
    <row r="120" spans="1:5" ht="19.5" hidden="1" customHeight="1">
      <c r="A120" s="124" t="s">
        <v>165</v>
      </c>
      <c r="B120" s="24" t="s">
        <v>53</v>
      </c>
      <c r="C120" s="23" t="s">
        <v>38</v>
      </c>
      <c r="D120" s="164">
        <f>D121</f>
        <v>495.6</v>
      </c>
      <c r="E120" s="164">
        <f>E121</f>
        <v>495.6</v>
      </c>
    </row>
    <row r="121" spans="1:5" ht="33" hidden="1" customHeight="1">
      <c r="A121" s="96" t="s">
        <v>135</v>
      </c>
      <c r="B121" s="75" t="s">
        <v>53</v>
      </c>
      <c r="C121" s="76" t="s">
        <v>38</v>
      </c>
      <c r="D121" s="165">
        <v>495.6</v>
      </c>
      <c r="E121" s="165">
        <v>495.6</v>
      </c>
    </row>
    <row r="122" spans="1:5" ht="21" hidden="1" customHeight="1">
      <c r="A122" s="124" t="s">
        <v>223</v>
      </c>
      <c r="B122" s="24" t="s">
        <v>53</v>
      </c>
      <c r="C122" s="23" t="s">
        <v>38</v>
      </c>
      <c r="D122" s="164">
        <f>D123</f>
        <v>0</v>
      </c>
      <c r="E122" s="164">
        <f>E123</f>
        <v>0</v>
      </c>
    </row>
    <row r="123" spans="1:5" ht="33" hidden="1" customHeight="1">
      <c r="A123" s="96" t="s">
        <v>135</v>
      </c>
      <c r="B123" s="75" t="s">
        <v>53</v>
      </c>
      <c r="C123" s="76" t="s">
        <v>38</v>
      </c>
      <c r="D123" s="165"/>
      <c r="E123" s="165"/>
    </row>
    <row r="124" spans="1:5" ht="17.25" hidden="1" customHeight="1">
      <c r="A124" s="66" t="s">
        <v>65</v>
      </c>
      <c r="B124" s="71" t="s">
        <v>53</v>
      </c>
      <c r="C124" s="32" t="s">
        <v>38</v>
      </c>
      <c r="D124" s="167">
        <f>D127+D125</f>
        <v>639.4</v>
      </c>
      <c r="E124" s="167">
        <f>E127+E125</f>
        <v>639.4</v>
      </c>
    </row>
    <row r="125" spans="1:5" ht="17.25" hidden="1" customHeight="1">
      <c r="A125" s="124" t="s">
        <v>223</v>
      </c>
      <c r="B125" s="24" t="s">
        <v>53</v>
      </c>
      <c r="C125" s="23" t="s">
        <v>38</v>
      </c>
      <c r="D125" s="164">
        <f>D126</f>
        <v>551.1</v>
      </c>
      <c r="E125" s="164">
        <f>E126</f>
        <v>551.1</v>
      </c>
    </row>
    <row r="126" spans="1:5" ht="34.5" hidden="1" customHeight="1">
      <c r="A126" s="96" t="s">
        <v>135</v>
      </c>
      <c r="B126" s="75" t="s">
        <v>53</v>
      </c>
      <c r="C126" s="76" t="s">
        <v>38</v>
      </c>
      <c r="D126" s="165">
        <v>551.1</v>
      </c>
      <c r="E126" s="165">
        <v>551.1</v>
      </c>
    </row>
    <row r="127" spans="1:5" ht="16.5" hidden="1" customHeight="1">
      <c r="A127" s="60" t="s">
        <v>131</v>
      </c>
      <c r="B127" s="33" t="s">
        <v>53</v>
      </c>
      <c r="C127" s="28" t="s">
        <v>38</v>
      </c>
      <c r="D127" s="173">
        <f>D128</f>
        <v>88.3</v>
      </c>
      <c r="E127" s="173">
        <f>E128</f>
        <v>88.3</v>
      </c>
    </row>
    <row r="128" spans="1:5" ht="28.5" hidden="1" customHeight="1">
      <c r="A128" s="97" t="s">
        <v>135</v>
      </c>
      <c r="B128" s="79" t="s">
        <v>53</v>
      </c>
      <c r="C128" s="80" t="s">
        <v>38</v>
      </c>
      <c r="D128" s="180">
        <v>88.3</v>
      </c>
      <c r="E128" s="180">
        <v>88.3</v>
      </c>
    </row>
    <row r="129" spans="1:5" ht="20.25" hidden="1" customHeight="1">
      <c r="A129" s="60" t="s">
        <v>141</v>
      </c>
      <c r="B129" s="33" t="s">
        <v>53</v>
      </c>
      <c r="C129" s="28" t="s">
        <v>38</v>
      </c>
      <c r="D129" s="173">
        <f>D130</f>
        <v>0</v>
      </c>
      <c r="E129" s="173">
        <f>E130</f>
        <v>0</v>
      </c>
    </row>
    <row r="130" spans="1:5" ht="28.5" hidden="1" customHeight="1">
      <c r="A130" s="97" t="s">
        <v>135</v>
      </c>
      <c r="B130" s="79" t="s">
        <v>53</v>
      </c>
      <c r="C130" s="80" t="s">
        <v>38</v>
      </c>
      <c r="D130" s="180"/>
      <c r="E130" s="180"/>
    </row>
    <row r="131" spans="1:5" ht="24.75" hidden="1" customHeight="1">
      <c r="A131" s="60" t="s">
        <v>133</v>
      </c>
      <c r="B131" s="33" t="s">
        <v>53</v>
      </c>
      <c r="C131" s="28" t="s">
        <v>38</v>
      </c>
      <c r="D131" s="173">
        <f>D132</f>
        <v>0</v>
      </c>
      <c r="E131" s="173">
        <f>E132</f>
        <v>0</v>
      </c>
    </row>
    <row r="132" spans="1:5" ht="28.5" hidden="1" customHeight="1">
      <c r="A132" s="97" t="s">
        <v>135</v>
      </c>
      <c r="B132" s="79" t="s">
        <v>53</v>
      </c>
      <c r="C132" s="80" t="s">
        <v>38</v>
      </c>
      <c r="D132" s="180"/>
      <c r="E132" s="180"/>
    </row>
    <row r="133" spans="1:5">
      <c r="A133" s="125" t="s">
        <v>207</v>
      </c>
      <c r="B133" s="108" t="s">
        <v>53</v>
      </c>
      <c r="C133" s="109" t="s">
        <v>53</v>
      </c>
      <c r="D133" s="166">
        <f>'Приложение 2'!G173</f>
        <v>48.7</v>
      </c>
      <c r="E133" s="166">
        <f>'Приложение 2'!H173</f>
        <v>0</v>
      </c>
    </row>
    <row r="134" spans="1:5" ht="19.5" hidden="1" customHeight="1">
      <c r="A134" s="60" t="s">
        <v>216</v>
      </c>
      <c r="B134" s="33" t="s">
        <v>53</v>
      </c>
      <c r="C134" s="28" t="s">
        <v>53</v>
      </c>
      <c r="D134" s="173">
        <f>D136</f>
        <v>21.7</v>
      </c>
      <c r="E134" s="173">
        <f>E136</f>
        <v>21.7</v>
      </c>
    </row>
    <row r="135" spans="1:5" ht="48.75" hidden="1" customHeight="1">
      <c r="A135" s="60" t="s">
        <v>194</v>
      </c>
      <c r="B135" s="33" t="s">
        <v>53</v>
      </c>
      <c r="C135" s="28" t="s">
        <v>53</v>
      </c>
      <c r="D135" s="173"/>
      <c r="E135" s="173"/>
    </row>
    <row r="136" spans="1:5" ht="30.75" hidden="1" customHeight="1">
      <c r="A136" s="60" t="s">
        <v>213</v>
      </c>
      <c r="B136" s="33" t="s">
        <v>53</v>
      </c>
      <c r="C136" s="28" t="s">
        <v>53</v>
      </c>
      <c r="D136" s="173">
        <f>D137</f>
        <v>21.7</v>
      </c>
      <c r="E136" s="173">
        <f>E137</f>
        <v>21.7</v>
      </c>
    </row>
    <row r="137" spans="1:5" ht="18.75" hidden="1" customHeight="1">
      <c r="A137" s="60" t="s">
        <v>166</v>
      </c>
      <c r="B137" s="33" t="s">
        <v>53</v>
      </c>
      <c r="C137" s="28" t="s">
        <v>53</v>
      </c>
      <c r="D137" s="173">
        <f>D138</f>
        <v>21.7</v>
      </c>
      <c r="E137" s="173">
        <f>E138</f>
        <v>21.7</v>
      </c>
    </row>
    <row r="138" spans="1:5" ht="28.5" hidden="1" customHeight="1">
      <c r="A138" s="97" t="s">
        <v>135</v>
      </c>
      <c r="B138" s="79" t="s">
        <v>53</v>
      </c>
      <c r="C138" s="80" t="s">
        <v>53</v>
      </c>
      <c r="D138" s="180">
        <v>21.7</v>
      </c>
      <c r="E138" s="180">
        <v>21.7</v>
      </c>
    </row>
    <row r="139" spans="1:5" ht="14.25">
      <c r="A139" s="63" t="s">
        <v>58</v>
      </c>
      <c r="B139" s="34" t="s">
        <v>50</v>
      </c>
      <c r="C139" s="35"/>
      <c r="D139" s="169">
        <f>D140+D146+D150</f>
        <v>2043.6999999999998</v>
      </c>
      <c r="E139" s="169">
        <f>E140+E146+E150</f>
        <v>825.34179999999992</v>
      </c>
    </row>
    <row r="140" spans="1:5" ht="14.25">
      <c r="A140" s="111" t="s">
        <v>59</v>
      </c>
      <c r="B140" s="112" t="s">
        <v>50</v>
      </c>
      <c r="C140" s="112" t="s">
        <v>32</v>
      </c>
      <c r="D140" s="156">
        <f>'Приложение 2'!G180</f>
        <v>1947.1</v>
      </c>
      <c r="E140" s="156">
        <f>'Приложение 2'!H180</f>
        <v>811.25379999999996</v>
      </c>
    </row>
    <row r="141" spans="1:5" ht="42.75" hidden="1">
      <c r="A141" s="113" t="s">
        <v>155</v>
      </c>
      <c r="B141" s="67" t="s">
        <v>50</v>
      </c>
      <c r="C141" s="67" t="s">
        <v>32</v>
      </c>
      <c r="D141" s="154">
        <f t="shared" ref="D141:E144" si="6">D142</f>
        <v>1518</v>
      </c>
      <c r="E141" s="154">
        <f t="shared" si="6"/>
        <v>1518</v>
      </c>
    </row>
    <row r="142" spans="1:5" ht="42.75" hidden="1">
      <c r="A142" s="114" t="s">
        <v>173</v>
      </c>
      <c r="B142" s="67" t="s">
        <v>50</v>
      </c>
      <c r="C142" s="67" t="s">
        <v>32</v>
      </c>
      <c r="D142" s="154">
        <f t="shared" si="6"/>
        <v>1518</v>
      </c>
      <c r="E142" s="154">
        <f t="shared" si="6"/>
        <v>1518</v>
      </c>
    </row>
    <row r="143" spans="1:5" ht="57" hidden="1">
      <c r="A143" s="115" t="s">
        <v>200</v>
      </c>
      <c r="B143" s="116" t="s">
        <v>50</v>
      </c>
      <c r="C143" s="67" t="s">
        <v>32</v>
      </c>
      <c r="D143" s="154">
        <f t="shared" si="6"/>
        <v>1518</v>
      </c>
      <c r="E143" s="154">
        <f t="shared" si="6"/>
        <v>1518</v>
      </c>
    </row>
    <row r="144" spans="1:5" ht="63.75" hidden="1">
      <c r="A144" s="98" t="s">
        <v>221</v>
      </c>
      <c r="B144" s="52" t="s">
        <v>50</v>
      </c>
      <c r="C144" s="52" t="s">
        <v>32</v>
      </c>
      <c r="D144" s="158">
        <f t="shared" si="6"/>
        <v>1518</v>
      </c>
      <c r="E144" s="158">
        <f t="shared" si="6"/>
        <v>1518</v>
      </c>
    </row>
    <row r="145" spans="1:5" hidden="1">
      <c r="A145" s="100" t="s">
        <v>60</v>
      </c>
      <c r="B145" s="101" t="s">
        <v>50</v>
      </c>
      <c r="C145" s="102" t="s">
        <v>32</v>
      </c>
      <c r="D145" s="181">
        <v>1518</v>
      </c>
      <c r="E145" s="181">
        <v>1518</v>
      </c>
    </row>
    <row r="146" spans="1:5" ht="14.25">
      <c r="A146" s="126" t="s">
        <v>208</v>
      </c>
      <c r="B146" s="112" t="s">
        <v>50</v>
      </c>
      <c r="C146" s="112" t="s">
        <v>38</v>
      </c>
      <c r="D146" s="156">
        <f>'Приложение 2'!G186</f>
        <v>36</v>
      </c>
      <c r="E146" s="156">
        <f>'Приложение 2'!H186</f>
        <v>14.087999999999999</v>
      </c>
    </row>
    <row r="147" spans="1:5" ht="17.25" hidden="1" customHeight="1">
      <c r="A147" s="115" t="s">
        <v>66</v>
      </c>
      <c r="B147" s="116" t="s">
        <v>50</v>
      </c>
      <c r="C147" s="67" t="s">
        <v>38</v>
      </c>
      <c r="D147" s="154">
        <f t="shared" ref="D147:E148" si="7">D148</f>
        <v>408</v>
      </c>
      <c r="E147" s="154">
        <f t="shared" si="7"/>
        <v>408</v>
      </c>
    </row>
    <row r="148" spans="1:5" ht="61.5" hidden="1" customHeight="1">
      <c r="A148" s="98" t="s">
        <v>209</v>
      </c>
      <c r="B148" s="52" t="s">
        <v>50</v>
      </c>
      <c r="C148" s="52" t="s">
        <v>38</v>
      </c>
      <c r="D148" s="158">
        <f t="shared" si="7"/>
        <v>408</v>
      </c>
      <c r="E148" s="158">
        <f t="shared" si="7"/>
        <v>408</v>
      </c>
    </row>
    <row r="149" spans="1:5" ht="16.5" hidden="1" customHeight="1">
      <c r="A149" s="100" t="s">
        <v>60</v>
      </c>
      <c r="B149" s="101" t="s">
        <v>50</v>
      </c>
      <c r="C149" s="102" t="s">
        <v>38</v>
      </c>
      <c r="D149" s="181">
        <v>408</v>
      </c>
      <c r="E149" s="181">
        <v>408</v>
      </c>
    </row>
    <row r="150" spans="1:5">
      <c r="A150" s="272" t="s">
        <v>258</v>
      </c>
      <c r="B150" s="218" t="s">
        <v>50</v>
      </c>
      <c r="C150" s="218" t="s">
        <v>44</v>
      </c>
      <c r="D150" s="273">
        <f>'Приложение 2'!G193</f>
        <v>60.6</v>
      </c>
      <c r="E150" s="273">
        <f>'Приложение 2'!H193</f>
        <v>0</v>
      </c>
    </row>
  </sheetData>
  <sheetProtection selectLockedCells="1" selectUnlockedCells="1"/>
  <mergeCells count="8">
    <mergeCell ref="A1:E1"/>
    <mergeCell ref="A2:E2"/>
    <mergeCell ref="A3:B3"/>
    <mergeCell ref="A5:A8"/>
    <mergeCell ref="B5:B8"/>
    <mergeCell ref="C5:C8"/>
    <mergeCell ref="D5:D8"/>
    <mergeCell ref="E5:E8"/>
  </mergeCells>
  <pageMargins left="0.74803149606299213" right="0.74803149606299213" top="0.98425196850393704" bottom="0.98425196850393704" header="0.51181102362204722" footer="0.51181102362204722"/>
  <pageSetup paperSize="9" scale="80" firstPageNumber="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8"/>
  <sheetViews>
    <sheetView tabSelected="1" view="pageBreakPreview" zoomScaleSheetLayoutView="100" workbookViewId="0">
      <selection activeCell="A13" sqref="A13"/>
    </sheetView>
  </sheetViews>
  <sheetFormatPr defaultRowHeight="12.75"/>
  <cols>
    <col min="1" max="1" width="56" customWidth="1"/>
    <col min="2" max="2" width="39.7109375" customWidth="1"/>
    <col min="3" max="3" width="16" customWidth="1"/>
    <col min="4" max="4" width="15.5703125" customWidth="1"/>
  </cols>
  <sheetData>
    <row r="1" spans="1:4" ht="12.75" customHeight="1">
      <c r="A1" s="400" t="s">
        <v>426</v>
      </c>
      <c r="B1" s="400"/>
      <c r="C1" s="400"/>
      <c r="D1" s="400"/>
    </row>
    <row r="2" spans="1:4">
      <c r="A2" s="400"/>
      <c r="B2" s="400"/>
      <c r="C2" s="400"/>
      <c r="D2" s="400"/>
    </row>
    <row r="3" spans="1:4">
      <c r="A3" s="401"/>
      <c r="B3" s="400"/>
      <c r="C3" s="400"/>
      <c r="D3" s="400"/>
    </row>
    <row r="4" spans="1:4" ht="48" customHeight="1">
      <c r="A4" s="402" t="s">
        <v>420</v>
      </c>
      <c r="B4" s="402"/>
      <c r="C4" s="402"/>
      <c r="D4" s="402"/>
    </row>
    <row r="5" spans="1:4" ht="15">
      <c r="A5" s="38"/>
      <c r="B5" s="39"/>
      <c r="C5" s="39"/>
    </row>
    <row r="6" spans="1:4" ht="15.75" thickBot="1">
      <c r="A6" s="40"/>
      <c r="B6" s="39"/>
      <c r="C6" s="41"/>
      <c r="D6" s="150" t="s">
        <v>80</v>
      </c>
    </row>
    <row r="7" spans="1:4" ht="57" customHeight="1" thickBot="1">
      <c r="A7" s="45" t="s">
        <v>24</v>
      </c>
      <c r="B7" s="46" t="s">
        <v>81</v>
      </c>
      <c r="C7" s="46" t="s">
        <v>397</v>
      </c>
      <c r="D7" s="142" t="s">
        <v>421</v>
      </c>
    </row>
    <row r="8" spans="1:4" ht="15.75" thickBot="1">
      <c r="A8" s="47">
        <v>1</v>
      </c>
      <c r="B8" s="48">
        <v>2</v>
      </c>
      <c r="C8" s="48">
        <v>3</v>
      </c>
      <c r="D8" s="143">
        <v>4</v>
      </c>
    </row>
    <row r="9" spans="1:4" ht="34.5" customHeight="1" thickBot="1">
      <c r="A9" s="144" t="s">
        <v>89</v>
      </c>
      <c r="B9" s="145" t="s">
        <v>82</v>
      </c>
      <c r="C9" s="182">
        <f>C10</f>
        <v>855.36299999999392</v>
      </c>
      <c r="D9" s="183">
        <f>D10</f>
        <v>2740.8665900000005</v>
      </c>
    </row>
    <row r="10" spans="1:4" ht="36" customHeight="1" thickBot="1">
      <c r="A10" s="50" t="s">
        <v>92</v>
      </c>
      <c r="B10" s="48" t="s">
        <v>97</v>
      </c>
      <c r="C10" s="182">
        <f>C11+C15</f>
        <v>855.36299999999392</v>
      </c>
      <c r="D10" s="183">
        <f>D11+D15</f>
        <v>2740.8665900000005</v>
      </c>
    </row>
    <row r="11" spans="1:4" ht="25.5" customHeight="1" thickBot="1">
      <c r="A11" s="50" t="s">
        <v>83</v>
      </c>
      <c r="B11" s="48" t="s">
        <v>98</v>
      </c>
      <c r="C11" s="184">
        <f t="shared" ref="C11:D13" si="0">C12</f>
        <v>-21781.605000000003</v>
      </c>
      <c r="D11" s="184">
        <f t="shared" si="0"/>
        <v>-7201.7126899999994</v>
      </c>
    </row>
    <row r="12" spans="1:4" ht="21.75" customHeight="1" thickBot="1">
      <c r="A12" s="50" t="s">
        <v>84</v>
      </c>
      <c r="B12" s="49" t="s">
        <v>99</v>
      </c>
      <c r="C12" s="184">
        <f t="shared" si="0"/>
        <v>-21781.605000000003</v>
      </c>
      <c r="D12" s="184">
        <f t="shared" si="0"/>
        <v>-7201.7126899999994</v>
      </c>
    </row>
    <row r="13" spans="1:4" ht="28.5" customHeight="1" thickBot="1">
      <c r="A13" s="50" t="s">
        <v>85</v>
      </c>
      <c r="B13" s="49" t="s">
        <v>100</v>
      </c>
      <c r="C13" s="184">
        <f t="shared" si="0"/>
        <v>-21781.605000000003</v>
      </c>
      <c r="D13" s="184">
        <f t="shared" si="0"/>
        <v>-7201.7126899999994</v>
      </c>
    </row>
    <row r="14" spans="1:4" ht="32.25" customHeight="1" thickBot="1">
      <c r="A14" s="50" t="s">
        <v>226</v>
      </c>
      <c r="B14" s="49" t="s">
        <v>101</v>
      </c>
      <c r="C14" s="184">
        <f>-'Приложение 1'!C115</f>
        <v>-21781.605000000003</v>
      </c>
      <c r="D14" s="183">
        <f>-'Приложение 1'!D115</f>
        <v>-7201.7126899999994</v>
      </c>
    </row>
    <row r="15" spans="1:4" ht="26.25" customHeight="1" thickBot="1">
      <c r="A15" s="50" t="s">
        <v>86</v>
      </c>
      <c r="B15" s="49" t="s">
        <v>102</v>
      </c>
      <c r="C15" s="184">
        <f t="shared" ref="C15:D17" si="1">C16</f>
        <v>22636.967999999997</v>
      </c>
      <c r="D15" s="184">
        <f t="shared" si="1"/>
        <v>9942.5792799999999</v>
      </c>
    </row>
    <row r="16" spans="1:4" ht="21" customHeight="1" thickBot="1">
      <c r="A16" s="50" t="s">
        <v>87</v>
      </c>
      <c r="B16" s="49" t="s">
        <v>103</v>
      </c>
      <c r="C16" s="184">
        <f t="shared" si="1"/>
        <v>22636.967999999997</v>
      </c>
      <c r="D16" s="184">
        <f t="shared" si="1"/>
        <v>9942.5792799999999</v>
      </c>
    </row>
    <row r="17" spans="1:4" ht="22.5" customHeight="1" thickBot="1">
      <c r="A17" s="50" t="s">
        <v>88</v>
      </c>
      <c r="B17" s="49" t="s">
        <v>104</v>
      </c>
      <c r="C17" s="184">
        <f t="shared" si="1"/>
        <v>22636.967999999997</v>
      </c>
      <c r="D17" s="184">
        <f t="shared" si="1"/>
        <v>9942.5792799999999</v>
      </c>
    </row>
    <row r="18" spans="1:4" ht="30.75" customHeight="1" thickBot="1">
      <c r="A18" s="50" t="s">
        <v>167</v>
      </c>
      <c r="B18" s="49" t="s">
        <v>105</v>
      </c>
      <c r="C18" s="184">
        <f>'Приложение 2'!G10</f>
        <v>22636.967999999997</v>
      </c>
      <c r="D18" s="183">
        <f>'Приложение 2'!H10</f>
        <v>9942.5792799999999</v>
      </c>
    </row>
  </sheetData>
  <mergeCells count="2">
    <mergeCell ref="A1:D3"/>
    <mergeCell ref="A4:D4"/>
  </mergeCells>
  <pageMargins left="0.75" right="0.75" top="1" bottom="1" header="0.5" footer="0.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Приложение 1</vt:lpstr>
      <vt:lpstr>Приложение 2( Таблица 2) </vt:lpstr>
      <vt:lpstr>Приложение 2</vt:lpstr>
      <vt:lpstr>Приложение 3</vt:lpstr>
      <vt:lpstr>Приложение 4</vt:lpstr>
      <vt:lpstr>'Приложение 2'!Excel_BuiltIn__FilterDatabase</vt:lpstr>
      <vt:lpstr>'Приложение 3'!Excel_BuiltIn__FilterDatabase</vt:lpstr>
      <vt:lpstr>'Приложение 1'!Область_печати</vt:lpstr>
      <vt:lpstr>'Приложение 2'!Область_печати</vt:lpstr>
      <vt:lpstr>'Приложение 2( Таблица 2) '!Область_печати</vt:lpstr>
      <vt:lpstr>'Приложение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2020-08-21T10:59:15Z</cp:lastPrinted>
  <dcterms:created xsi:type="dcterms:W3CDTF">2014-11-17T08:02:14Z</dcterms:created>
  <dcterms:modified xsi:type="dcterms:W3CDTF">2020-08-21T11:00:30Z</dcterms:modified>
</cp:coreProperties>
</file>